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1\Desktop\ДЛЯ САЙТА\План ФХД\2024-начало\"/>
    </mc:Choice>
  </mc:AlternateContent>
  <bookViews>
    <workbookView xWindow="0" yWindow="0" windowWidth="17250" windowHeight="5775" tabRatio="824"/>
  </bookViews>
  <sheets>
    <sheet name="Раздел 1" sheetId="101" r:id="rId1"/>
    <sheet name="Раздел 2" sheetId="102" r:id="rId2"/>
    <sheet name="Расшифровка" sheetId="103" r:id="rId3"/>
  </sheets>
  <definedNames>
    <definedName name="_xlnm.Print_Area" localSheetId="2">Расшифровка!$A$1:$AO$57</definedName>
  </definedNames>
  <calcPr calcId="162913"/>
</workbook>
</file>

<file path=xl/calcChain.xml><?xml version="1.0" encoding="utf-8"?>
<calcChain xmlns="http://schemas.openxmlformats.org/spreadsheetml/2006/main">
  <c r="H59" i="101" l="1"/>
  <c r="H56" i="101"/>
  <c r="AP23" i="103"/>
  <c r="AP20" i="103"/>
  <c r="L33" i="102"/>
  <c r="AJ19" i="103"/>
  <c r="AJ32" i="103"/>
  <c r="AJ42" i="103" l="1"/>
  <c r="K56" i="101" l="1"/>
  <c r="I56" i="101"/>
  <c r="K89" i="101"/>
  <c r="AJ31" i="103" l="1"/>
  <c r="I89" i="101"/>
  <c r="H89" i="101"/>
  <c r="I87" i="101" l="1"/>
  <c r="I84" i="101" s="1"/>
  <c r="K87" i="101"/>
  <c r="K84" i="101" s="1"/>
  <c r="H73" i="101" l="1"/>
  <c r="H72" i="101"/>
  <c r="H71" i="101"/>
  <c r="H57" i="101"/>
  <c r="I57" i="101" l="1"/>
  <c r="K57" i="101"/>
  <c r="K73" i="101"/>
  <c r="I73" i="101"/>
  <c r="K59" i="101"/>
  <c r="K55" i="101" s="1"/>
  <c r="I59" i="101"/>
  <c r="I55" i="101" s="1"/>
  <c r="I71" i="101"/>
  <c r="K71" i="101"/>
  <c r="H27" i="101"/>
  <c r="H55" i="101"/>
  <c r="H70" i="101"/>
  <c r="AJ47" i="103"/>
  <c r="H87" i="101" l="1"/>
  <c r="H84" i="101" s="1"/>
  <c r="H54" i="101" s="1"/>
  <c r="H30" i="101" s="1"/>
  <c r="H29" i="101" s="1"/>
  <c r="AJ51" i="103"/>
  <c r="K70" i="101"/>
  <c r="K54" i="101" s="1"/>
  <c r="K30" i="101" s="1"/>
  <c r="K29" i="101" s="1"/>
  <c r="K27" i="101" s="1"/>
  <c r="I70" i="101"/>
  <c r="I54" i="101" s="1"/>
  <c r="I30" i="101" s="1"/>
  <c r="I29" i="101" s="1"/>
  <c r="I27" i="101" s="1"/>
  <c r="N33" i="102" l="1"/>
  <c r="N32" i="102" s="1"/>
  <c r="N16" i="102" s="1"/>
  <c r="N15" i="102" s="1"/>
  <c r="N14" i="102" s="1"/>
  <c r="N6" i="102" s="1"/>
  <c r="M33" i="102"/>
  <c r="M32" i="102" s="1"/>
  <c r="M16" i="102" s="1"/>
  <c r="M15" i="102" s="1"/>
  <c r="M14" i="102" s="1"/>
  <c r="M6" i="102" s="1"/>
  <c r="L32" i="102"/>
  <c r="L16" i="102" l="1"/>
  <c r="L15" i="102" s="1"/>
  <c r="L14" i="102" s="1"/>
  <c r="L6" i="102" s="1"/>
</calcChain>
</file>

<file path=xl/sharedStrings.xml><?xml version="1.0" encoding="utf-8"?>
<sst xmlns="http://schemas.openxmlformats.org/spreadsheetml/2006/main" count="742" uniqueCount="266">
  <si>
    <t>УТВЕРЖДАЮ</t>
  </si>
  <si>
    <t>Директор</t>
  </si>
  <si>
    <t>(наименование должностного лица)</t>
  </si>
  <si>
    <t>(наименование органа - учредителя (учреждения)</t>
  </si>
  <si>
    <t xml:space="preserve">  (подпись)                           (расшифровка подписи)</t>
  </si>
  <si>
    <t>План финансово-хозяйственной деятельности</t>
  </si>
  <si>
    <t>Коды</t>
  </si>
  <si>
    <t>Дата</t>
  </si>
  <si>
    <t>по Сводному реестру</t>
  </si>
  <si>
    <t>ИНН</t>
  </si>
  <si>
    <t>Учреждение</t>
  </si>
  <si>
    <t>КПП</t>
  </si>
  <si>
    <t>200501001</t>
  </si>
  <si>
    <t>Орган, осуществляющий функции</t>
  </si>
  <si>
    <t>и полномочия учредителя</t>
  </si>
  <si>
    <t>Муниципальное учреждение "Управление образования Гудермесского муниципального района"</t>
  </si>
  <si>
    <t>глава по БК</t>
  </si>
  <si>
    <t>588</t>
  </si>
  <si>
    <t>Вид документа</t>
  </si>
  <si>
    <t>(первичный - «0», уточненный - «1», «2», «3», «…»)  &lt;2&gt;</t>
  </si>
  <si>
    <t>Единица измерения: руб</t>
  </si>
  <si>
    <t>по ОКЕИ</t>
  </si>
  <si>
    <t>Раздел 1.  Поступления и выплаты</t>
  </si>
  <si>
    <t>Наименование показателя</t>
  </si>
  <si>
    <t>Код строки</t>
  </si>
  <si>
    <t>Код по бюджетной классификации Российской Федерации &lt;3&gt;</t>
  </si>
  <si>
    <t>Сумма</t>
  </si>
  <si>
    <t>за пределами 
 планового периода</t>
  </si>
  <si>
    <t>Остаток средств на начало текущего финансового года &lt;4&gt;</t>
  </si>
  <si>
    <t>х</t>
  </si>
  <si>
    <t>Остаток средств на конец текущего финансового года &lt;4&gt;</t>
  </si>
  <si>
    <t>Поступления, всего:</t>
  </si>
  <si>
    <t>в том числе:
доходы от собственности</t>
  </si>
  <si>
    <t>доходы от оказания услуг, работ, компенсации затрат учреждений, всего</t>
  </si>
  <si>
    <t>из них:
субсидии на финансовое обеспечение выполнения государственного задания за счет средств федерального бюджета</t>
  </si>
  <si>
    <t>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t>
  </si>
  <si>
    <t>от приносящей доход деятельности</t>
  </si>
  <si>
    <t>доходы от штрафов, пеней, иных сумм принудительного изъятия</t>
  </si>
  <si>
    <t>безвозмездные денежные поступления, всего</t>
  </si>
  <si>
    <t>из них:
целевые субсидии</t>
  </si>
  <si>
    <t>субсидии на осуществление капитальных вложений</t>
  </si>
  <si>
    <t>гранты, гранты в форме субсидий, пожертвования, иные безвозмездные перечисления от физических и юридических лиц, в том числе иностранных организаций</t>
  </si>
  <si>
    <t>прочие доходы</t>
  </si>
  <si>
    <t>доходы от операций с активами, всего</t>
  </si>
  <si>
    <t>в том числе:
доходы от операций с нефинансовыми активами, всего</t>
  </si>
  <si>
    <t>в том числе:
доходы от выбытия основных средств</t>
  </si>
  <si>
    <t>доходы от выбытия нематериальных активов</t>
  </si>
  <si>
    <t>доходы от выбытия непроизведенных активов</t>
  </si>
  <si>
    <t>доходы от выбытия материальных запасов</t>
  </si>
  <si>
    <t>поступления от операций с финансовыми активами, всего</t>
  </si>
  <si>
    <t>в том числе:
поступление средств от реализации векселей, облигаций и иных ценных бумаг (кроме акций)</t>
  </si>
  <si>
    <t>поступления от продажи акций и иных форм участия в капитале, находящихся в федеральной собственности</t>
  </si>
  <si>
    <t>возврат денежных средств с иных финансовых активов, в том числе со счетов управляющих компаний</t>
  </si>
  <si>
    <t>прочие поступления, всего &lt;5&gt;</t>
  </si>
  <si>
    <t>из них:
увеличение остатков денежных средств</t>
  </si>
  <si>
    <t>поступление средств в рамках расчетов между головным учреждением и обособленным подразделением &lt;6&gt;</t>
  </si>
  <si>
    <t>поступление средств от погашения предоставленных ранее ссуд, кредитов</t>
  </si>
  <si>
    <t>получение ссуд, кредитов (заимствований)</t>
  </si>
  <si>
    <t>Выплаты, всего</t>
  </si>
  <si>
    <t>в том числе:
на выплаты персоналу, всего</t>
  </si>
  <si>
    <t>в том числе:
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</si>
  <si>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</si>
  <si>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</si>
  <si>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t>
  </si>
  <si>
    <t>денежное довольствие военнослужащих и сотрудников, имеющих специальные звания</t>
  </si>
  <si>
    <t>выплаты военнослужащим и сотрудникам, имеющим специальные звания, зависящие от размера денежного довольствия</t>
  </si>
  <si>
    <t>иные выплаты военнослужащим и сотрудникам, имеющим специальные звания</t>
  </si>
  <si>
    <t>взносы на обязательное социальное страхование в части выплат персоналу, подлежащих обложению страховыми взносами</t>
  </si>
  <si>
    <t>социальные и иные выплаты населению, всего</t>
  </si>
  <si>
    <t>в том числе:
пособия, компенсации и иные социальные выплаты гражданам, кроме публичных нормативных обязательств</t>
  </si>
  <si>
    <t>приобретение товаров, работ, услуг в пользу граждан в целях их социального обеспечения</t>
  </si>
  <si>
    <t>выплата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</si>
  <si>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</si>
  <si>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населению</t>
  </si>
  <si>
    <t>уплата налогов, сборов и иных платежей, всего</t>
  </si>
  <si>
    <t>из них:
налог на имущество организаций и земельный налог</t>
  </si>
  <si>
    <t>иные налоги (включаемые в состав расходов) в бюджеты бюджетной системы Российской Федерации, а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</si>
  <si>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</si>
  <si>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</si>
  <si>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из них:
гранты, предоставляемые бюджетным учреждениям</t>
  </si>
  <si>
    <t>гранты, предоставляемые автономным учреждениям</t>
  </si>
  <si>
    <t>гранты, предоставляемые иным некоммерческим организациям (за исключением бюджетных и автономных учреждений)</t>
  </si>
  <si>
    <t>гранты юридическим лицам (кроме некоммерческих организаций), индивидуальным предпринимателям</t>
  </si>
  <si>
    <t>взносы в международные организации</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</si>
  <si>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</si>
  <si>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 всего</t>
  </si>
  <si>
    <t>в том числе:
исполнение судебных актов Российской Федерации и мировых соглашений по возмещению вреда, причиненного в результате деятельности учреждения</t>
  </si>
  <si>
    <t>исполнение судебных актов судебных органов иностранных государств, международных судов и арбитражей, мировых соглашений, заключенных в рамках судебных процессов в судебных органах иностранных государств, в международных судах и арбитражах</t>
  </si>
  <si>
    <t>расходы на закупку товаров, работ, услуг, всего &lt;7&gt;</t>
  </si>
  <si>
    <t>из них:
закупку научно-исследовательских, опытно-конструкторских и технологических работ</t>
  </si>
  <si>
    <t>закупку товаров, работ, услуг в целях капитального ремонта государственного (муниципального) имущества</t>
  </si>
  <si>
    <t>прочую закупку товаров, работ и услуг</t>
  </si>
  <si>
    <t>закупку товаров, работ и услуг для обеспечения государственных (муниципальных) нужд в области геодезии и картографии вне рамок государственного оборонного заказа</t>
  </si>
  <si>
    <t>закупку энергетических ресурсов</t>
  </si>
  <si>
    <t>капитальные вложения в объекты государственной (муниципальной) собственности, всего</t>
  </si>
  <si>
    <t>в том числе:
приобретение объектов недвижимого имущества</t>
  </si>
  <si>
    <t>строительство (реконструкция) объектов недвижимого имущества</t>
  </si>
  <si>
    <t xml:space="preserve"> Выплаты, уменьшающие доход, всего &lt;8&gt;</t>
  </si>
  <si>
    <t>в том числе:
налог на прибыль &lt;8&gt;</t>
  </si>
  <si>
    <t>налог на добавленную стоимость &lt;8&gt;</t>
  </si>
  <si>
    <t>прочие налоги, уменьшающие доход &lt;8&gt;</t>
  </si>
  <si>
    <t>Прочие выплаты, всего &lt;9&gt;</t>
  </si>
  <si>
    <t>в том числе:
уменьшение остатков денежных средств</t>
  </si>
  <si>
    <t>перечисление средств в рамках расчетов между головным учреждением и обособленным подразделением &lt;10&gt;</t>
  </si>
  <si>
    <t>вложение денежных средств в векселя, облигации и иные ценные бумаги (кроме акций)</t>
  </si>
  <si>
    <t>вложение денежных средств в акции и иные финансовые инструменты</t>
  </si>
  <si>
    <t>предоставление ссуд, кредитов (заимствований)</t>
  </si>
  <si>
    <t>возврат ссуд, кредитов (заимствований)</t>
  </si>
  <si>
    <t>1 Указывается дата вступления в силу Плана (изменений в План).</t>
  </si>
  <si>
    <t>2 При представлении уточненного Плана указывается номер очередного внесения изменения в приложение (например, «1», «2», «3», «...»).</t>
  </si>
  <si>
    <t>3 В графе 3 отражаются:
по строкам 1100 – 1600 - коды аналитической группы подвида доходов бюджетов классификации доходов бюджетов;
по строкам 1710 – 1740 - коды аналитической группы вида источников финансирования дефицитов бюджетов классификации источников финансирования дефицитов бюджетов;
по строкам 2000 – 2642- коды видов расходов бюджетов классификации расходов бюджетов;
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
по строкам 4000 – 4060 - коды аналитической группы вида источников финансирования дефицитов бюджетов классификации источников финансирования дефицитов бюджетов.</t>
  </si>
  <si>
    <t>4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</si>
  <si>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5 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t>
  </si>
  <si>
    <t>6 По строке 1720 отражается поступление денежных средств в рамках расчетов между головным учреждением и обособленным(и) подразделением(ями). Показатель формируется в случае, если учреждением принято решение об утверждении Плана обособленному подразделению. Показатель формируется в плане головного учреждения и обособленного подразделения. Показатель в Плане, утверждаемом учреждением по юридическому лицу, содержащем сводные показатели Плана, не формируется.</t>
  </si>
  <si>
    <t>7 Показатели выплат по расходам на закупку товаров, работ, услуг, отраженные в строке 26000  Раздела 1 «Поступления и выплаты» Плана, подлежат детализации в Разделе 2 «Сведения по выплатам на закупку товаров, работ, услуг» Плана.</t>
  </si>
  <si>
    <t>8  Показатель отражается со знаком «минус».</t>
  </si>
  <si>
    <t>9  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</si>
  <si>
    <t>10 По строке 4020 отражается выбытие денежных средств в рамках расчетов между головным учреждением и обособленным(и) подразделением(ями). Показатель формируется в случае, если учреждением принято решение об утверждении Плана обособленному подразделению. Показатель формируется в плане головного учреждения и обособленного подразделения. Показатель в Плане, утверждаемом учреждением по юридическому лицу, содержащем сводные показатели Плана не формируется.</t>
  </si>
  <si>
    <t>Раздел 2. Сведения по выплатам на закупку товаров, работ, услуг &lt;11&gt;</t>
  </si>
  <si>
    <t>№ 
пункта, подпункта</t>
  </si>
  <si>
    <t>Коды 
строк</t>
  </si>
  <si>
    <t>Год начала закупки</t>
  </si>
  <si>
    <t>Код по бюджетной классификации Российской Федерации &lt;12&gt;</t>
  </si>
  <si>
    <t>Уникальный код &lt;13&gt;</t>
  </si>
  <si>
    <t>за пределами  планового периода</t>
  </si>
  <si>
    <t>Выплаты на закупку товаров, работ, услуг, всего &lt;14&gt;</t>
  </si>
  <si>
    <t>1.1</t>
  </si>
  <si>
    <t>в том числе:
по контрактам (договорам), заключенным до начала текущего финансового года без применения норм Федерального закона от 5 апреля 2013 г. N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N 14, ст. 1652; 2020 N 24, ст. 3754) (далее - Федеральный закон N 44-ФЗ) и Федерального закона от 18 июля 2011 г. N 223-ФЗ "О закупках товаров, работ, услуг отдельными видами юридических лиц" (Собрание законодательства Российской Федерации, 2011, N 30, ст. 4571; 2020, N 17, ст. 2702) (далее - Федеральный закон N 223-ФЗ) &lt;15&gt;</t>
  </si>
  <si>
    <t>1.2</t>
  </si>
  <si>
    <t>по контрактам (договорам), планируемым к заключению в соответствующем финансовом году без применения норм Федерального закона N 44-ФЗ и Федерального закона N 223-ФЗ &lt;15&gt;</t>
  </si>
  <si>
    <t>1.3</t>
  </si>
  <si>
    <t>по контрактам (договорам), заключенным до начала текущего финансового года с учетом требований Федерального закона № 44-ФЗ и Федерального закона № 223-ФЗ, всего &lt;16&gt;</t>
  </si>
  <si>
    <t>1.3.1</t>
  </si>
  <si>
    <t>в том числе:
в соответствии с Федеральным законом № 44-ФЗ, всего</t>
  </si>
  <si>
    <t>из них &lt;12&gt;:</t>
  </si>
  <si>
    <t>из них &lt;13&gt;:</t>
  </si>
  <si>
    <t>1.3.2</t>
  </si>
  <si>
    <t>в соответствии с Федеральным законом  № 223-ФЗ</t>
  </si>
  <si>
    <t>1.4</t>
  </si>
  <si>
    <t>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 всего &lt;16&gt;</t>
  </si>
  <si>
    <t>1.4.1</t>
  </si>
  <si>
    <t>в том числе:
за счет субсидий, предоставляемых  на финансовое обеспечение выполнения государственного задания, всего</t>
  </si>
  <si>
    <t>1.4.1.1</t>
  </si>
  <si>
    <t>в том числе:
в соответствии с Федеральным законом № 44-ФЗ</t>
  </si>
  <si>
    <t>1.4.1.2</t>
  </si>
  <si>
    <t>в соответствии с Федеральным законом  № 223-ФЗ &lt;17&gt;</t>
  </si>
  <si>
    <t>1.4.2</t>
  </si>
  <si>
    <t>за счет субсидий, предоставляемых в соответствии с абзацем вторым пункта 1 статьи 78.1 Бюджетного кодекса Российской Федерации, всего</t>
  </si>
  <si>
    <t>1.4.2.1</t>
  </si>
  <si>
    <t>1.4.2.2</t>
  </si>
  <si>
    <t>1.4.3</t>
  </si>
  <si>
    <t>за счет субсидий, предоставляемых  на осуществление капитальных вложений &lt;18&gt;</t>
  </si>
  <si>
    <t>1.4.4</t>
  </si>
  <si>
    <t>за счет средств обязательного медицинского страхования, всего</t>
  </si>
  <si>
    <t>1.4.4.1</t>
  </si>
  <si>
    <t>1.4.4.2</t>
  </si>
  <si>
    <t>1.4.5</t>
  </si>
  <si>
    <t>за счет прочих источников финансового обеспечения, всего</t>
  </si>
  <si>
    <t>1.4.5.1</t>
  </si>
  <si>
    <t>в том числе:
в соответствии с Федеральным законом № 44-ФЗ</t>
  </si>
  <si>
    <t>1.4.5.2</t>
  </si>
  <si>
    <t>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 всего &lt;19&gt;</t>
  </si>
  <si>
    <t>в том числе по году начала закупки:</t>
  </si>
  <si>
    <t>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</si>
  <si>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в том числе по годам начала закупки:</t>
  </si>
  <si>
    <t>Руководитель</t>
  </si>
  <si>
    <t>(уполномоченное лицо)</t>
  </si>
  <si>
    <t>(должность)</t>
  </si>
  <si>
    <t>(подпись)</t>
  </si>
  <si>
    <t>(расшифровка подписи)</t>
  </si>
  <si>
    <t>Исполнитель</t>
  </si>
  <si>
    <t>ОТМЕТКА О СОГЛАСОВАНИИ ОРГАНОМ - УЧРЕДИТЕЛЕМ &lt;21&gt;</t>
  </si>
  <si>
    <t>(наименование должностного лица органа - учредителя)</t>
  </si>
  <si>
    <t>________________________________________________________________</t>
  </si>
  <si>
    <t>11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t>
  </si>
  <si>
    <t>12 В случаях, если учреждению предоставляются субсидия на иные цели, субсидия на осуществление капитальных вложений или гранты в форме субсидий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 2817; 2020, № 30, ст. 4884) (далее - федеральный проект),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263100, 264210, 264300 и 264510 Раздела 2 «Сведения по выплатам на закупку товаров, работ, услуг» Плана дополнительно детализируются по коду основного мероприятия целевой статьи расходов (11 - 12 разряды кода классификации расходов бюджетов) и коду направления расходов целевой статьи расходов (13 - 17 разряды кода классификации расходов бюджетов).</t>
  </si>
  <si>
    <t>13 Указывается уникальный код объекта капитального строительства, объекта недвижимого имущества.</t>
  </si>
  <si>
    <t>14 Плановые показатели выплат на закупку товаров, работ, услуг по строке 260000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261000 и 262000),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263000) и планируемым к заключению в соответствующем финансовом году (строка 264000) и должны соответствовать показателям соответствующих граф по строке 2600 Раздела 1 «Поступления и выплаты» Плана.</t>
  </si>
  <si>
    <t>15 Указывается сумма договоров (контрактах) о закупках товаров, работ, услуг, заключенных без учета требований  Федерального закона № 44-ФЗ и Федерального закона  № 223-ФЗ, в случаях предусмотренных указанными федеральными законами.</t>
  </si>
  <si>
    <t>16 Указывается сумма закупок товаров, работ, услуг, осуществляемых в соответствии с Федеральным законом № 44-ФЗ и Федеральным законом № 223-ФЗ.</t>
  </si>
  <si>
    <t>17 Федеральным государственным бюджетным учреждением показатель не формируется.</t>
  </si>
  <si>
    <t>18 Указывается сумма закупок товаров, работ, услуг, осуществляемых в соответствии с Федеральным законом № 44-ФЗ.</t>
  </si>
  <si>
    <t>19 Плановые показатели выплат на закупку товаров, работ, услуг  по строке 265000 федерального государственного бюджетного учреждения должен быть не менее суммы показателей строк 264100, 264200, 264300, 264400 по соответствующей графе, федерального государственного автономного учреждения - не менее показателя строки 264300 по соответствующей графе.</t>
  </si>
  <si>
    <t>20 Указывается дата подписания Плана руководителем (уполномоченным лицом) учреждения.</t>
  </si>
  <si>
    <t>21 Указывается, если решением органа - учредителя  установлено требование о согласовании Плана.</t>
  </si>
  <si>
    <t>"</t>
  </si>
  <si>
    <t xml:space="preserve">Расшифровка 
 к плану финансово хозяйственной деятельности </t>
  </si>
  <si>
    <t xml:space="preserve"> </t>
  </si>
  <si>
    <t>Дата составления документа</t>
  </si>
  <si>
    <t>по подведомственному</t>
  </si>
  <si>
    <t>(наименование органа государственной власти осуществляющего функции и полномочия учредителя)</t>
  </si>
  <si>
    <t>(наименование бюджетного (автономного) учреждения</t>
  </si>
  <si>
    <t>Наименование статьи расходов</t>
  </si>
  <si>
    <t>Мин</t>
  </si>
  <si>
    <t>Рз</t>
  </si>
  <si>
    <t>Пр</t>
  </si>
  <si>
    <t>ЦСР</t>
  </si>
  <si>
    <t>ВР</t>
  </si>
  <si>
    <t>КОСГУ</t>
  </si>
  <si>
    <t>СУБКОСГУ</t>
  </si>
  <si>
    <t>Сумма (в рублях)</t>
  </si>
  <si>
    <t>Субсидии на выполнение государственного задания</t>
  </si>
  <si>
    <t>07</t>
  </si>
  <si>
    <t xml:space="preserve">Заработная плата </t>
  </si>
  <si>
    <t xml:space="preserve">Прочие выплаты </t>
  </si>
  <si>
    <t xml:space="preserve">Начисления на выплаты по оплате труда </t>
  </si>
  <si>
    <t xml:space="preserve">Услуги связи </t>
  </si>
  <si>
    <t xml:space="preserve">Транспортные услуги </t>
  </si>
  <si>
    <t xml:space="preserve">Коммунальные услуги </t>
  </si>
  <si>
    <t>Оплата за потребление газа</t>
  </si>
  <si>
    <t>223.001</t>
  </si>
  <si>
    <t>Оплата за потребление электроэнергии</t>
  </si>
  <si>
    <t>223.002</t>
  </si>
  <si>
    <t>Оплата за услуги по водоснабжению</t>
  </si>
  <si>
    <t>223.003</t>
  </si>
  <si>
    <t>Прочие услуги</t>
  </si>
  <si>
    <t>223.004</t>
  </si>
  <si>
    <t xml:space="preserve">Арендная плата за пользование имуществом </t>
  </si>
  <si>
    <t xml:space="preserve">Работы, услуги по содержанию имущества </t>
  </si>
  <si>
    <t xml:space="preserve">Прочие работы, услуги </t>
  </si>
  <si>
    <t xml:space="preserve">Прочие расходы </t>
  </si>
  <si>
    <t xml:space="preserve">Увеличение стоимости материальных запасов </t>
  </si>
  <si>
    <t xml:space="preserve">Медикаменты </t>
  </si>
  <si>
    <t>Продукты питания</t>
  </si>
  <si>
    <t>Прочие</t>
  </si>
  <si>
    <t>Субсидии на иные цели</t>
  </si>
  <si>
    <t xml:space="preserve">Увеличение стоимости основных средств </t>
  </si>
  <si>
    <t>Работы, услуги по содержанию имущества</t>
  </si>
  <si>
    <t>ИТОГО:</t>
  </si>
  <si>
    <t xml:space="preserve"> Руководитель  учреждения</t>
  </si>
  <si>
    <t>М.П.</t>
  </si>
  <si>
    <t>Главный бухгалтер</t>
  </si>
  <si>
    <t>телефон</t>
  </si>
  <si>
    <t xml:space="preserve">Ежемесячное денежное вознаграждение за классное руководство </t>
  </si>
  <si>
    <t>02</t>
  </si>
  <si>
    <t>0000000000</t>
  </si>
  <si>
    <t>Гл. бухгалтер</t>
  </si>
  <si>
    <t>МБОУ "Энгель-Юртовская СШ №2"</t>
  </si>
  <si>
    <t>Р.Л.Муцаев</t>
  </si>
  <si>
    <t>Ч3445</t>
  </si>
  <si>
    <t>Субсидия на организацию бесплатного горячего питания обучающихся, получающих начальное общее образование</t>
  </si>
  <si>
    <t>Р.М.Муцаев</t>
  </si>
  <si>
    <r>
      <t>УТВЕРЖДЕНО:
______________</t>
    </r>
    <r>
      <rPr>
        <u/>
        <sz val="12"/>
        <color indexed="8"/>
        <rFont val="Times New Roman"/>
        <family val="1"/>
        <charset val="204"/>
      </rPr>
      <t>Директор</t>
    </r>
    <r>
      <rPr>
        <sz val="12"/>
        <color indexed="8"/>
        <rFont val="Times New Roman"/>
        <family val="1"/>
        <charset val="204"/>
      </rPr>
      <t xml:space="preserve">_____________
</t>
    </r>
    <r>
      <rPr>
        <vertAlign val="superscript"/>
        <sz val="12"/>
        <color indexed="8"/>
        <rFont val="Times New Roman"/>
        <family val="1"/>
        <charset val="204"/>
      </rPr>
      <t xml:space="preserve">(наименование должности лица,утверждающего документ)
</t>
    </r>
    <r>
      <rPr>
        <sz val="12"/>
        <color indexed="8"/>
        <rFont val="Times New Roman"/>
        <family val="1"/>
        <charset val="204"/>
      </rPr>
      <t>____________</t>
    </r>
    <r>
      <rPr>
        <u/>
        <sz val="12"/>
        <color indexed="8"/>
        <rFont val="Times New Roman"/>
        <family val="1"/>
        <charset val="204"/>
      </rPr>
      <t>Р.Л.Муцаев</t>
    </r>
    <r>
      <rPr>
        <sz val="12"/>
        <color indexed="8"/>
        <rFont val="Times New Roman"/>
        <family val="1"/>
        <charset val="204"/>
      </rPr>
      <t xml:space="preserve">____
</t>
    </r>
    <r>
      <rPr>
        <vertAlign val="superscript"/>
        <sz val="12"/>
        <color indexed="8"/>
        <rFont val="Times New Roman"/>
        <family val="1"/>
        <charset val="204"/>
      </rPr>
      <t>(подпись) (расшифровка подписи)</t>
    </r>
  </si>
  <si>
    <t>Начальник МУ "Управление образования Гудермесского муниципального района"</t>
  </si>
  <si>
    <t>Коммунальные услуги (Оплата за услуги по водоснабжению)</t>
  </si>
  <si>
    <t>МУ "Управление образования Гудермесского муниципального района"</t>
  </si>
  <si>
    <t>Налог на имущество</t>
  </si>
  <si>
    <t>Р.Н. Аппазова</t>
  </si>
  <si>
    <r>
      <t>СОГЛАСОВАНО:
 ____________</t>
    </r>
    <r>
      <rPr>
        <u/>
        <sz val="12"/>
        <color indexed="8"/>
        <rFont val="Times New Roman"/>
        <family val="1"/>
        <charset val="204"/>
      </rPr>
      <t>Начальник</t>
    </r>
    <r>
      <rPr>
        <sz val="12"/>
        <color indexed="8"/>
        <rFont val="Times New Roman"/>
        <family val="1"/>
        <charset val="204"/>
      </rPr>
      <t xml:space="preserve">______________
</t>
    </r>
    <r>
      <rPr>
        <vertAlign val="superscript"/>
        <sz val="12"/>
        <color indexed="8"/>
        <rFont val="Times New Roman"/>
        <family val="1"/>
        <charset val="204"/>
      </rPr>
      <t xml:space="preserve">(наименование должности лица,утверждающего документ)
</t>
    </r>
    <r>
      <rPr>
        <sz val="12"/>
        <color indexed="8"/>
        <rFont val="Times New Roman"/>
        <family val="1"/>
        <charset val="204"/>
      </rPr>
      <t>____________</t>
    </r>
    <r>
      <rPr>
        <u/>
        <sz val="12"/>
        <color indexed="8"/>
        <rFont val="Times New Roman"/>
        <family val="1"/>
        <charset val="204"/>
      </rPr>
      <t>З.А. Алхазов</t>
    </r>
    <r>
      <rPr>
        <sz val="12"/>
        <color indexed="8"/>
        <rFont val="Times New Roman"/>
        <family val="1"/>
        <charset val="204"/>
      </rPr>
      <t xml:space="preserve">_____
</t>
    </r>
    <r>
      <rPr>
        <vertAlign val="superscript"/>
        <sz val="12"/>
        <color indexed="8"/>
        <rFont val="Times New Roman"/>
        <family val="1"/>
        <charset val="204"/>
      </rPr>
      <t>(подпись) (расшифровка подписи)</t>
    </r>
  </si>
  <si>
    <t>З.А. Алхазов</t>
  </si>
  <si>
    <t xml:space="preserve">Безвозмездные перечисления (передачи) текущего характера сектора государственного управления                  Заработная плата </t>
  </si>
  <si>
    <t>032EB5179Q</t>
  </si>
  <si>
    <t>январь</t>
  </si>
  <si>
    <t>ГСМ</t>
  </si>
  <si>
    <t>на 2024 г. и плановый период 2025 и 2026 годов</t>
  </si>
  <si>
    <t>уточненный - "0"</t>
  </si>
  <si>
    <t>на 2024 г. текущий финансовый год</t>
  </si>
  <si>
    <t>на 2025 г. первый год планового периода</t>
  </si>
  <si>
    <t>на 2026 г. второй год планового периода</t>
  </si>
  <si>
    <r>
      <t>на 20</t>
    </r>
    <r>
      <rPr>
        <sz val="12"/>
        <color indexed="8"/>
        <rFont val="Times New Roman"/>
        <family val="1"/>
        <charset val="204"/>
      </rPr>
      <t>24 год</t>
    </r>
  </si>
  <si>
    <t>2025г</t>
  </si>
  <si>
    <r>
      <t>20</t>
    </r>
    <r>
      <rPr>
        <u/>
        <sz val="12"/>
        <color indexed="8"/>
        <rFont val="Times New Roman"/>
        <family val="1"/>
        <charset val="204"/>
      </rPr>
      <t xml:space="preserve">25 </t>
    </r>
    <r>
      <rPr>
        <sz val="12"/>
        <color indexed="8"/>
        <rFont val="Times New Roman"/>
        <family val="1"/>
        <charset val="204"/>
      </rPr>
      <t>г.</t>
    </r>
  </si>
  <si>
    <t>Ежемесячное денежное вознаграждение советникам директоров                    Заработная плата</t>
  </si>
  <si>
    <t>от 13 января 2025 г. &lt;1&gt;</t>
  </si>
  <si>
    <t>Приложение № 1 к ПФХД от 13.01.2025</t>
  </si>
  <si>
    <t>"13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</si>
</sst>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
    <numFmt numFmtId="165" formatCode="[=0]&quot;-&quot;;General"/>
    <numFmt numFmtId="166" formatCode="#,##0.00_р_."/>
  </numFmts>
  <fonts count="26" x14ac:knownFonts="1">
    <font>
      <sz val="8"/>
      <name val="Arial"/>
    </font>
    <font>
      <sz val="11"/>
      <name val="Times New Roman"/>
      <family val="1"/>
      <charset val="204"/>
    </font>
    <font>
      <sz val="10"/>
      <name val="Times New Roman"/>
      <family val="1"/>
      <charset val="204"/>
    </font>
    <font>
      <sz val="11"/>
      <name val="Calibri"/>
      <family val="2"/>
      <charset val="204"/>
    </font>
    <font>
      <sz val="9"/>
      <name val="Times New Roman"/>
      <family val="1"/>
      <charset val="204"/>
    </font>
    <font>
      <b/>
      <sz val="14"/>
      <name val="Times New Roman"/>
      <family val="1"/>
      <charset val="204"/>
    </font>
    <font>
      <sz val="12"/>
      <name val="Times New Roman"/>
      <family val="1"/>
      <charset val="204"/>
    </font>
    <font>
      <sz val="8"/>
      <name val="Times New Roman"/>
      <family val="1"/>
      <charset val="204"/>
    </font>
    <font>
      <b/>
      <sz val="11"/>
      <name val="Times New Roman"/>
      <family val="1"/>
      <charset val="204"/>
    </font>
    <font>
      <sz val="9"/>
      <name val="Calibri"/>
      <family val="2"/>
      <charset val="204"/>
    </font>
    <font>
      <b/>
      <sz val="11"/>
      <name val="Calibri"/>
      <family val="2"/>
      <charset val="204"/>
    </font>
    <font>
      <sz val="12"/>
      <name val="Times New Roman Cyr"/>
    </font>
    <font>
      <b/>
      <sz val="12"/>
      <name val="Times New Roman"/>
      <family val="1"/>
      <charset val="204"/>
    </font>
    <font>
      <b/>
      <sz val="10"/>
      <name val="Times New Roman"/>
      <family val="1"/>
      <charset val="204"/>
    </font>
    <font>
      <i/>
      <sz val="12"/>
      <name val="Times New Roman"/>
      <family val="1"/>
      <charset val="204"/>
    </font>
    <font>
      <strike/>
      <sz val="12"/>
      <name val="Times New Roman"/>
      <family val="1"/>
      <charset val="204"/>
    </font>
    <font>
      <strike/>
      <sz val="9"/>
      <name val="Times New Roman"/>
      <family val="1"/>
      <charset val="204"/>
    </font>
    <font>
      <sz val="10"/>
      <name val="Arial Cyr"/>
      <charset val="204"/>
    </font>
    <font>
      <sz val="12"/>
      <color theme="1"/>
      <name val="Times New Roman"/>
      <family val="1"/>
      <charset val="204"/>
    </font>
    <font>
      <u/>
      <sz val="12"/>
      <color indexed="8"/>
      <name val="Times New Roman"/>
      <family val="1"/>
      <charset val="204"/>
    </font>
    <font>
      <sz val="12"/>
      <color indexed="8"/>
      <name val="Times New Roman"/>
      <family val="1"/>
      <charset val="204"/>
    </font>
    <font>
      <vertAlign val="superscript"/>
      <sz val="12"/>
      <color indexed="8"/>
      <name val="Times New Roman"/>
      <family val="1"/>
      <charset val="204"/>
    </font>
    <font>
      <vertAlign val="superscript"/>
      <sz val="12"/>
      <color theme="1"/>
      <name val="Times New Roman"/>
      <family val="1"/>
      <charset val="204"/>
    </font>
    <font>
      <sz val="8"/>
      <name val="Times New Roman"/>
      <family val="1"/>
      <charset val="204"/>
    </font>
    <font>
      <sz val="12"/>
      <name val="Times New Roman"/>
      <family val="1"/>
      <charset val="204"/>
    </font>
    <font>
      <b/>
      <sz val="12"/>
      <color theme="1"/>
      <name val="Times New Roman"/>
      <family val="1"/>
      <charset val="204"/>
    </font>
  </fonts>
  <fills count="3">
    <fill>
      <patternFill patternType="none"/>
    </fill>
    <fill>
      <patternFill patternType="gray125"/>
    </fill>
    <fill>
      <patternFill patternType="solid">
        <fgColor theme="0"/>
        <bgColor indexed="64"/>
      </patternFill>
    </fill>
  </fills>
  <borders count="72">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thin">
        <color rgb="FF000000"/>
      </bottom>
      <diagonal/>
    </border>
    <border>
      <left/>
      <right style="medium">
        <color rgb="FF000000"/>
      </right>
      <top/>
      <bottom/>
      <diagonal/>
    </border>
    <border>
      <left style="medium">
        <color rgb="FF000000"/>
      </left>
      <right style="medium">
        <color rgb="FF000000"/>
      </right>
      <top style="thin">
        <color rgb="FF000000"/>
      </top>
      <bottom style="thin">
        <color rgb="FF000000"/>
      </bottom>
      <diagonal/>
    </border>
    <border>
      <left/>
      <right/>
      <top/>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style="thin">
        <color rgb="FF000000"/>
      </top>
      <bottom style="medium">
        <color rgb="FF000000"/>
      </bottom>
      <diagonal/>
    </border>
    <border>
      <left/>
      <right style="thin">
        <color rgb="FF000000"/>
      </right>
      <top/>
      <bottom style="thin">
        <color rgb="FF000000"/>
      </bottom>
      <diagonal/>
    </border>
    <border>
      <left/>
      <right style="thin">
        <color rgb="FF000000"/>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style="thin">
        <color rgb="FF000000"/>
      </bottom>
      <diagonal/>
    </border>
    <border>
      <left style="medium">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style="medium">
        <color rgb="FF000000"/>
      </left>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medium">
        <color rgb="FF000000"/>
      </left>
      <right/>
      <top/>
      <bottom/>
      <diagonal/>
    </border>
    <border>
      <left style="mediumDashed">
        <color rgb="FF000000"/>
      </left>
      <right style="mediumDashed">
        <color rgb="FF000000"/>
      </right>
      <top style="mediumDashed">
        <color rgb="FF000000"/>
      </top>
      <bottom/>
      <diagonal/>
    </border>
    <border>
      <left style="mediumDashed">
        <color rgb="FF000000"/>
      </left>
      <right/>
      <top/>
      <bottom style="thin">
        <color rgb="FF000000"/>
      </bottom>
      <diagonal/>
    </border>
    <border>
      <left/>
      <right style="mediumDashed">
        <color rgb="FF000000"/>
      </right>
      <top/>
      <bottom/>
      <diagonal/>
    </border>
    <border>
      <left style="mediumDashed">
        <color rgb="FF000000"/>
      </left>
      <right/>
      <top/>
      <bottom/>
      <diagonal/>
    </border>
    <border>
      <left/>
      <right/>
      <top/>
      <bottom/>
      <diagonal/>
    </border>
    <border>
      <left style="mediumDashed">
        <color rgb="FF000000"/>
      </left>
      <right/>
      <top/>
      <bottom/>
      <diagonal/>
    </border>
    <border>
      <left style="mediumDashed">
        <color rgb="FF000000"/>
      </left>
      <right/>
      <top/>
      <bottom style="mediumDashed">
        <color rgb="FF000000"/>
      </bottom>
      <diagonal/>
    </border>
    <border>
      <left/>
      <right/>
      <top/>
      <bottom style="mediumDashed">
        <color rgb="FF000000"/>
      </bottom>
      <diagonal/>
    </border>
    <border>
      <left/>
      <right style="mediumDashed">
        <color rgb="FF000000"/>
      </right>
      <top/>
      <bottom style="mediumDashed">
        <color rgb="FF000000"/>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mediumDashed">
        <color rgb="FF000000"/>
      </right>
      <top/>
      <bottom style="thin">
        <color indexed="64"/>
      </bottom>
      <diagonal/>
    </border>
    <border>
      <left style="thin">
        <color rgb="FF000000"/>
      </left>
      <right style="medium">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s>
  <cellStyleXfs count="2">
    <xf numFmtId="0" fontId="0" fillId="0" borderId="0"/>
    <xf numFmtId="0" fontId="17" fillId="0" borderId="58"/>
  </cellStyleXfs>
  <cellXfs count="280">
    <xf numFmtId="0" fontId="0" fillId="0" borderId="0" xfId="0"/>
    <xf numFmtId="0" fontId="18" fillId="2" borderId="58" xfId="1" applyFont="1" applyFill="1" applyAlignment="1">
      <alignment wrapText="1"/>
    </xf>
    <xf numFmtId="0" fontId="18" fillId="2" borderId="66" xfId="1" applyFont="1" applyFill="1" applyBorder="1" applyAlignment="1">
      <alignment horizontal="center"/>
    </xf>
    <xf numFmtId="0" fontId="18" fillId="2" borderId="58" xfId="1" applyFont="1" applyFill="1" applyBorder="1" applyAlignment="1">
      <alignment horizontal="left" wrapText="1"/>
    </xf>
    <xf numFmtId="14" fontId="18" fillId="2" borderId="58" xfId="1" applyNumberFormat="1" applyFont="1" applyFill="1" applyBorder="1" applyAlignment="1">
      <alignment horizontal="center" wrapText="1"/>
    </xf>
    <xf numFmtId="0" fontId="18" fillId="2" borderId="58" xfId="1" applyFont="1" applyFill="1" applyBorder="1" applyAlignment="1">
      <alignment horizontal="center"/>
    </xf>
    <xf numFmtId="0" fontId="22" fillId="2" borderId="58" xfId="1" applyFont="1" applyFill="1" applyBorder="1" applyAlignment="1">
      <alignment horizontal="center" wrapText="1"/>
    </xf>
    <xf numFmtId="0" fontId="0" fillId="0" borderId="0" xfId="0" applyFill="1" applyAlignment="1">
      <alignment horizontal="left"/>
    </xf>
    <xf numFmtId="0" fontId="1" fillId="0" borderId="0" xfId="0" applyFont="1" applyFill="1" applyAlignment="1">
      <alignment horizontal="center"/>
    </xf>
    <xf numFmtId="0" fontId="1" fillId="0" borderId="0" xfId="0" applyFont="1" applyFill="1" applyAlignment="1">
      <alignment horizontal="left"/>
    </xf>
    <xf numFmtId="4" fontId="2" fillId="0" borderId="19" xfId="0" applyNumberFormat="1" applyFont="1" applyFill="1" applyBorder="1" applyAlignment="1">
      <alignment horizontal="right"/>
    </xf>
    <xf numFmtId="165" fontId="2" fillId="0" borderId="19" xfId="0" applyNumberFormat="1" applyFont="1" applyFill="1" applyBorder="1" applyAlignment="1">
      <alignment horizontal="right"/>
    </xf>
    <xf numFmtId="165" fontId="2" fillId="0" borderId="30" xfId="0" applyNumberFormat="1" applyFont="1" applyFill="1" applyBorder="1" applyAlignment="1">
      <alignment horizontal="right"/>
    </xf>
    <xf numFmtId="165" fontId="2" fillId="0" borderId="17" xfId="0" applyNumberFormat="1" applyFont="1" applyFill="1" applyBorder="1" applyAlignment="1">
      <alignment horizontal="right"/>
    </xf>
    <xf numFmtId="165" fontId="2" fillId="0" borderId="33" xfId="0" applyNumberFormat="1" applyFont="1" applyFill="1" applyBorder="1" applyAlignment="1">
      <alignment horizontal="right"/>
    </xf>
    <xf numFmtId="165" fontId="2" fillId="0" borderId="34" xfId="0" applyNumberFormat="1" applyFont="1" applyFill="1" applyBorder="1" applyAlignment="1">
      <alignment horizontal="right"/>
    </xf>
    <xf numFmtId="165" fontId="2" fillId="0" borderId="35" xfId="0" applyNumberFormat="1" applyFont="1" applyFill="1" applyBorder="1" applyAlignment="1">
      <alignment horizontal="right"/>
    </xf>
    <xf numFmtId="165" fontId="2" fillId="0" borderId="38" xfId="0" applyNumberFormat="1" applyFont="1" applyFill="1" applyBorder="1" applyAlignment="1">
      <alignment horizontal="right"/>
    </xf>
    <xf numFmtId="165" fontId="2" fillId="0" borderId="39" xfId="0" applyNumberFormat="1" applyFont="1" applyFill="1" applyBorder="1" applyAlignment="1">
      <alignment horizontal="right"/>
    </xf>
    <xf numFmtId="0" fontId="1" fillId="0" borderId="0" xfId="0" applyFont="1" applyFill="1" applyAlignment="1">
      <alignment horizontal="right"/>
    </xf>
    <xf numFmtId="0" fontId="0" fillId="0" borderId="0" xfId="0" applyFill="1"/>
    <xf numFmtId="0" fontId="6" fillId="0" borderId="0" xfId="0" applyFont="1" applyFill="1" applyAlignment="1">
      <alignment horizontal="left"/>
    </xf>
    <xf numFmtId="0" fontId="6" fillId="0" borderId="0" xfId="0" applyFont="1" applyFill="1" applyAlignment="1">
      <alignment horizontal="right"/>
    </xf>
    <xf numFmtId="0" fontId="12" fillId="0" borderId="0" xfId="0" applyFont="1" applyFill="1" applyAlignment="1">
      <alignment horizontal="left"/>
    </xf>
    <xf numFmtId="0" fontId="2" fillId="0" borderId="21" xfId="0" applyFont="1" applyFill="1" applyBorder="1" applyAlignment="1">
      <alignment horizontal="center" vertical="top" wrapText="1"/>
    </xf>
    <xf numFmtId="0" fontId="7" fillId="0" borderId="0" xfId="0" applyFont="1" applyFill="1" applyAlignment="1">
      <alignment horizontal="left" vertical="center"/>
    </xf>
    <xf numFmtId="1" fontId="7" fillId="0" borderId="21" xfId="0" applyNumberFormat="1" applyFont="1" applyFill="1" applyBorder="1" applyAlignment="1">
      <alignment horizontal="center" vertical="center"/>
    </xf>
    <xf numFmtId="1" fontId="7" fillId="0" borderId="5" xfId="0" applyNumberFormat="1" applyFont="1" applyFill="1" applyBorder="1" applyAlignment="1">
      <alignment horizontal="center" vertical="center"/>
    </xf>
    <xf numFmtId="1" fontId="7" fillId="0" borderId="38" xfId="0" applyNumberFormat="1" applyFont="1" applyFill="1" applyBorder="1" applyAlignment="1">
      <alignment horizontal="center" vertical="center"/>
    </xf>
    <xf numFmtId="1" fontId="7" fillId="0" borderId="0" xfId="0" applyNumberFormat="1" applyFont="1" applyFill="1" applyAlignment="1">
      <alignment horizontal="center" vertical="center"/>
    </xf>
    <xf numFmtId="0" fontId="7" fillId="0" borderId="0" xfId="0" applyFont="1" applyFill="1" applyAlignment="1">
      <alignment horizontal="right"/>
    </xf>
    <xf numFmtId="1" fontId="13" fillId="0" borderId="21" xfId="0" applyNumberFormat="1" applyFont="1" applyFill="1" applyBorder="1" applyAlignment="1">
      <alignment horizontal="center"/>
    </xf>
    <xf numFmtId="1" fontId="13" fillId="0" borderId="26" xfId="0" applyNumberFormat="1" applyFont="1" applyFill="1" applyBorder="1" applyAlignment="1">
      <alignment horizontal="center"/>
    </xf>
    <xf numFmtId="0" fontId="13" fillId="0" borderId="27" xfId="0" applyFont="1" applyFill="1" applyBorder="1" applyAlignment="1">
      <alignment horizontal="center"/>
    </xf>
    <xf numFmtId="4" fontId="13" fillId="0" borderId="27" xfId="0" applyNumberFormat="1" applyFont="1" applyFill="1" applyBorder="1" applyAlignment="1">
      <alignment horizontal="right"/>
    </xf>
    <xf numFmtId="165" fontId="13" fillId="0" borderId="27" xfId="0" applyNumberFormat="1" applyFont="1" applyFill="1" applyBorder="1" applyAlignment="1">
      <alignment horizontal="right"/>
    </xf>
    <xf numFmtId="165" fontId="13" fillId="0" borderId="28" xfId="0" applyNumberFormat="1" applyFont="1" applyFill="1" applyBorder="1" applyAlignment="1">
      <alignment horizontal="right"/>
    </xf>
    <xf numFmtId="0" fontId="12" fillId="0" borderId="0" xfId="0" applyFont="1" applyFill="1" applyAlignment="1">
      <alignment horizontal="right"/>
    </xf>
    <xf numFmtId="0" fontId="2" fillId="0" borderId="21" xfId="0" applyFont="1" applyFill="1" applyBorder="1" applyAlignment="1">
      <alignment horizontal="center"/>
    </xf>
    <xf numFmtId="1" fontId="2" fillId="0" borderId="31" xfId="0" applyNumberFormat="1" applyFont="1" applyFill="1" applyBorder="1" applyAlignment="1">
      <alignment horizontal="center"/>
    </xf>
    <xf numFmtId="0" fontId="2" fillId="0" borderId="19" xfId="0" applyFont="1" applyFill="1" applyBorder="1" applyAlignment="1">
      <alignment horizontal="center"/>
    </xf>
    <xf numFmtId="1" fontId="2" fillId="0" borderId="29" xfId="0" applyNumberFormat="1" applyFont="1" applyFill="1" applyBorder="1" applyAlignment="1">
      <alignment horizontal="center"/>
    </xf>
    <xf numFmtId="0" fontId="2" fillId="0" borderId="17" xfId="0" applyFont="1" applyFill="1" applyBorder="1" applyAlignment="1">
      <alignment horizontal="center"/>
    </xf>
    <xf numFmtId="0" fontId="2" fillId="0" borderId="31" xfId="0" applyFont="1" applyFill="1" applyBorder="1" applyAlignment="1">
      <alignment horizontal="center"/>
    </xf>
    <xf numFmtId="0" fontId="6" fillId="0" borderId="3" xfId="0" applyFont="1" applyFill="1" applyBorder="1" applyAlignment="1">
      <alignment horizontal="left"/>
    </xf>
    <xf numFmtId="1" fontId="2" fillId="0" borderId="37" xfId="0" applyNumberFormat="1" applyFont="1" applyFill="1" applyBorder="1" applyAlignment="1">
      <alignment horizontal="center"/>
    </xf>
    <xf numFmtId="0" fontId="2" fillId="0" borderId="38" xfId="0" applyFont="1" applyFill="1" applyBorder="1" applyAlignment="1">
      <alignment horizontal="center"/>
    </xf>
    <xf numFmtId="0" fontId="2" fillId="0" borderId="29" xfId="0" applyFont="1" applyFill="1" applyBorder="1" applyAlignment="1">
      <alignment horizontal="center"/>
    </xf>
    <xf numFmtId="0" fontId="14" fillId="0" borderId="0" xfId="0" applyFont="1" applyFill="1" applyAlignment="1">
      <alignment horizontal="left"/>
    </xf>
    <xf numFmtId="0" fontId="14" fillId="0" borderId="0" xfId="0" applyFont="1" applyFill="1" applyAlignment="1">
      <alignment horizontal="right"/>
    </xf>
    <xf numFmtId="1" fontId="2" fillId="0" borderId="21" xfId="0" applyNumberFormat="1" applyFont="1" applyFill="1" applyBorder="1" applyAlignment="1">
      <alignment horizontal="center"/>
    </xf>
    <xf numFmtId="0" fontId="2" fillId="0" borderId="34" xfId="0" applyFont="1" applyFill="1" applyBorder="1" applyAlignment="1">
      <alignment horizontal="center"/>
    </xf>
    <xf numFmtId="0" fontId="2" fillId="0" borderId="16" xfId="0" applyFont="1" applyFill="1" applyBorder="1" applyAlignment="1">
      <alignment horizontal="center"/>
    </xf>
    <xf numFmtId="1" fontId="2" fillId="0" borderId="53" xfId="0" applyNumberFormat="1" applyFont="1" applyFill="1" applyBorder="1" applyAlignment="1">
      <alignment horizontal="center"/>
    </xf>
    <xf numFmtId="0" fontId="6" fillId="0" borderId="0" xfId="0" applyFont="1" applyFill="1" applyAlignment="1">
      <alignment horizontal="center" vertical="center"/>
    </xf>
    <xf numFmtId="0" fontId="6" fillId="0" borderId="0" xfId="0" applyFont="1" applyFill="1" applyAlignment="1">
      <alignment horizontal="left" vertical="center" wrapText="1"/>
    </xf>
    <xf numFmtId="0" fontId="4" fillId="0" borderId="0" xfId="0" applyFont="1" applyFill="1" applyAlignment="1">
      <alignment horizontal="left"/>
    </xf>
    <xf numFmtId="0" fontId="4" fillId="0" borderId="0" xfId="0" applyFont="1" applyFill="1" applyAlignment="1">
      <alignment horizontal="center" wrapText="1"/>
    </xf>
    <xf numFmtId="0" fontId="4" fillId="0" borderId="0" xfId="0" applyFont="1" applyFill="1" applyAlignment="1">
      <alignment horizontal="center"/>
    </xf>
    <xf numFmtId="0" fontId="4" fillId="0" borderId="15" xfId="0" applyFont="1" applyFill="1" applyBorder="1" applyAlignment="1">
      <alignment horizontal="center" vertical="top"/>
    </xf>
    <xf numFmtId="0" fontId="4" fillId="0" borderId="0" xfId="0" applyFont="1" applyFill="1" applyAlignment="1">
      <alignment horizontal="center" vertical="top"/>
    </xf>
    <xf numFmtId="0" fontId="4" fillId="0" borderId="0" xfId="0" applyFont="1" applyFill="1" applyAlignment="1">
      <alignment horizontal="left" vertical="top"/>
    </xf>
    <xf numFmtId="0" fontId="15" fillId="0" borderId="0" xfId="0" applyFont="1" applyFill="1" applyAlignment="1">
      <alignment horizontal="left"/>
    </xf>
    <xf numFmtId="0" fontId="16" fillId="0" borderId="0" xfId="0" applyFont="1" applyFill="1" applyAlignment="1">
      <alignment horizontal="left"/>
    </xf>
    <xf numFmtId="0" fontId="1" fillId="0" borderId="3" xfId="0" applyFont="1" applyFill="1" applyBorder="1" applyAlignment="1">
      <alignment horizontal="left"/>
    </xf>
    <xf numFmtId="0" fontId="1" fillId="0" borderId="56" xfId="0" applyFont="1" applyFill="1" applyBorder="1" applyAlignment="1">
      <alignment horizontal="left"/>
    </xf>
    <xf numFmtId="0" fontId="4" fillId="0" borderId="58" xfId="0" applyFont="1" applyFill="1" applyBorder="1" applyAlignment="1">
      <alignment horizontal="center" vertical="top"/>
    </xf>
    <xf numFmtId="0" fontId="1" fillId="0" borderId="59" xfId="0" applyFont="1" applyFill="1" applyBorder="1" applyAlignment="1">
      <alignment horizontal="left"/>
    </xf>
    <xf numFmtId="0" fontId="6" fillId="0" borderId="61" xfId="0" applyFont="1" applyFill="1" applyBorder="1" applyAlignment="1">
      <alignment horizontal="left"/>
    </xf>
    <xf numFmtId="0" fontId="6" fillId="0" borderId="62" xfId="0" applyFont="1" applyFill="1" applyBorder="1" applyAlignment="1">
      <alignment horizontal="left"/>
    </xf>
    <xf numFmtId="0" fontId="23" fillId="0" borderId="20" xfId="0" applyFont="1" applyFill="1" applyBorder="1" applyAlignment="1">
      <alignment horizontal="center" vertical="top" wrapText="1"/>
    </xf>
    <xf numFmtId="0" fontId="2" fillId="0" borderId="71" xfId="0" applyFont="1" applyFill="1" applyBorder="1" applyAlignment="1">
      <alignment horizontal="center"/>
    </xf>
    <xf numFmtId="165" fontId="2" fillId="0" borderId="71" xfId="0" applyNumberFormat="1" applyFont="1" applyFill="1" applyBorder="1" applyAlignment="1">
      <alignment horizontal="right"/>
    </xf>
    <xf numFmtId="165" fontId="2" fillId="0" borderId="70" xfId="0" applyNumberFormat="1" applyFont="1" applyFill="1" applyBorder="1" applyAlignment="1">
      <alignment horizontal="right"/>
    </xf>
    <xf numFmtId="0" fontId="17" fillId="2" borderId="58" xfId="1" applyFill="1" applyBorder="1" applyAlignment="1">
      <alignment horizontal="center" wrapText="1"/>
    </xf>
    <xf numFmtId="0" fontId="0" fillId="2" borderId="0" xfId="0" applyFill="1" applyAlignment="1">
      <alignment horizontal="left"/>
    </xf>
    <xf numFmtId="0" fontId="1" fillId="2" borderId="0" xfId="0" applyFont="1" applyFill="1" applyAlignment="1">
      <alignment horizontal="left"/>
    </xf>
    <xf numFmtId="0" fontId="1" fillId="2" borderId="8" xfId="0" applyFont="1" applyFill="1" applyBorder="1" applyAlignment="1">
      <alignment horizontal="center" wrapText="1"/>
    </xf>
    <xf numFmtId="0" fontId="1" fillId="2" borderId="0" xfId="0" applyFont="1" applyFill="1" applyAlignment="1">
      <alignment horizontal="right" indent="1"/>
    </xf>
    <xf numFmtId="0" fontId="1" fillId="2" borderId="9" xfId="0" applyFont="1" applyFill="1" applyBorder="1" applyAlignment="1">
      <alignment horizontal="left"/>
    </xf>
    <xf numFmtId="0" fontId="1" fillId="2" borderId="0" xfId="0" applyFont="1" applyFill="1" applyAlignment="1">
      <alignment horizontal="right" wrapText="1" indent="1"/>
    </xf>
    <xf numFmtId="0" fontId="1" fillId="2" borderId="0" xfId="0" applyFont="1" applyFill="1" applyAlignment="1">
      <alignment horizontal="left" vertical="center" wrapText="1"/>
    </xf>
    <xf numFmtId="1" fontId="1" fillId="2" borderId="12" xfId="0" applyNumberFormat="1" applyFont="1" applyFill="1" applyBorder="1" applyAlignment="1">
      <alignment horizontal="center" wrapText="1"/>
    </xf>
    <xf numFmtId="0" fontId="3" fillId="2" borderId="0" xfId="0" applyFont="1" applyFill="1" applyAlignment="1">
      <alignment horizontal="left"/>
    </xf>
    <xf numFmtId="0" fontId="3" fillId="2" borderId="0" xfId="0" applyFont="1" applyFill="1" applyAlignment="1">
      <alignment horizontal="right"/>
    </xf>
    <xf numFmtId="0" fontId="2" fillId="2" borderId="20" xfId="0" applyFont="1" applyFill="1" applyBorder="1" applyAlignment="1">
      <alignment horizontal="center" vertical="center" wrapText="1"/>
    </xf>
    <xf numFmtId="0" fontId="9" fillId="2" borderId="0" xfId="0" applyFont="1" applyFill="1" applyAlignment="1">
      <alignment horizontal="left"/>
    </xf>
    <xf numFmtId="1" fontId="2" fillId="2" borderId="5" xfId="0" applyNumberFormat="1" applyFont="1" applyFill="1" applyBorder="1" applyAlignment="1">
      <alignment horizontal="center" vertical="center" wrapText="1"/>
    </xf>
    <xf numFmtId="1" fontId="2" fillId="2" borderId="24" xfId="0" applyNumberFormat="1" applyFont="1" applyFill="1" applyBorder="1" applyAlignment="1">
      <alignment horizontal="center" vertical="center" wrapText="1"/>
    </xf>
    <xf numFmtId="0" fontId="9" fillId="2" borderId="0" xfId="0" applyFont="1" applyFill="1" applyAlignment="1">
      <alignment horizontal="right"/>
    </xf>
    <xf numFmtId="164" fontId="2" fillId="2" borderId="26" xfId="0" applyNumberFormat="1" applyFont="1" applyFill="1" applyBorder="1" applyAlignment="1">
      <alignment horizontal="center" wrapText="1"/>
    </xf>
    <xf numFmtId="0" fontId="2" fillId="2" borderId="27" xfId="0" applyFont="1" applyFill="1" applyBorder="1" applyAlignment="1">
      <alignment horizontal="center" wrapText="1"/>
    </xf>
    <xf numFmtId="4" fontId="2" fillId="2" borderId="19" xfId="0" applyNumberFormat="1" applyFont="1" applyFill="1" applyBorder="1" applyAlignment="1">
      <alignment horizontal="right"/>
    </xf>
    <xf numFmtId="165" fontId="2" fillId="2" borderId="28" xfId="0" applyNumberFormat="1" applyFont="1" applyFill="1" applyBorder="1" applyAlignment="1">
      <alignment horizontal="right"/>
    </xf>
    <xf numFmtId="164" fontId="2" fillId="2" borderId="29" xfId="0" applyNumberFormat="1" applyFont="1" applyFill="1" applyBorder="1" applyAlignment="1">
      <alignment horizontal="center" wrapText="1"/>
    </xf>
    <xf numFmtId="0" fontId="2" fillId="2" borderId="19" xfId="0" applyFont="1" applyFill="1" applyBorder="1" applyAlignment="1">
      <alignment horizontal="center" wrapText="1"/>
    </xf>
    <xf numFmtId="165" fontId="2" fillId="2" borderId="30" xfId="0" applyNumberFormat="1" applyFont="1" applyFill="1" applyBorder="1" applyAlignment="1">
      <alignment horizontal="right"/>
    </xf>
    <xf numFmtId="1" fontId="2" fillId="2" borderId="31" xfId="0" applyNumberFormat="1" applyFont="1" applyFill="1" applyBorder="1" applyAlignment="1">
      <alignment horizontal="center" wrapText="1"/>
    </xf>
    <xf numFmtId="0" fontId="2" fillId="2" borderId="17" xfId="0" applyFont="1" applyFill="1" applyBorder="1" applyAlignment="1">
      <alignment horizontal="center" wrapText="1"/>
    </xf>
    <xf numFmtId="4" fontId="2" fillId="2" borderId="17" xfId="0" applyNumberFormat="1" applyFont="1" applyFill="1" applyBorder="1" applyAlignment="1">
      <alignment horizontal="right"/>
    </xf>
    <xf numFmtId="165" fontId="2" fillId="2" borderId="17" xfId="0" applyNumberFormat="1" applyFont="1" applyFill="1" applyBorder="1" applyAlignment="1">
      <alignment horizontal="right"/>
    </xf>
    <xf numFmtId="165" fontId="2" fillId="2" borderId="33" xfId="0" applyNumberFormat="1" applyFont="1" applyFill="1" applyBorder="1" applyAlignment="1">
      <alignment horizontal="right"/>
    </xf>
    <xf numFmtId="0" fontId="7" fillId="0" borderId="19" xfId="0" applyFont="1" applyFill="1" applyBorder="1" applyAlignment="1">
      <alignment horizontal="center" vertical="top" wrapText="1"/>
    </xf>
    <xf numFmtId="0" fontId="1" fillId="2" borderId="0" xfId="0" applyFont="1" applyFill="1" applyAlignment="1">
      <alignment horizontal="left" vertical="center"/>
    </xf>
    <xf numFmtId="0" fontId="2" fillId="2" borderId="19" xfId="0" applyFont="1" applyFill="1" applyBorder="1" applyAlignment="1">
      <alignment horizontal="center" vertical="center" wrapText="1"/>
    </xf>
    <xf numFmtId="165" fontId="2" fillId="2" borderId="27" xfId="0" applyNumberFormat="1" applyFont="1" applyFill="1" applyBorder="1" applyAlignment="1">
      <alignment horizontal="right"/>
    </xf>
    <xf numFmtId="165" fontId="2" fillId="2" borderId="19" xfId="0" applyNumberFormat="1" applyFont="1" applyFill="1" applyBorder="1" applyAlignment="1">
      <alignment horizontal="right"/>
    </xf>
    <xf numFmtId="4" fontId="2" fillId="2" borderId="34" xfId="0" applyNumberFormat="1" applyFont="1" applyFill="1" applyBorder="1" applyAlignment="1">
      <alignment horizontal="right"/>
    </xf>
    <xf numFmtId="165" fontId="2" fillId="2" borderId="38" xfId="0" applyNumberFormat="1" applyFont="1" applyFill="1" applyBorder="1" applyAlignment="1">
      <alignment horizontal="right"/>
    </xf>
    <xf numFmtId="165" fontId="2" fillId="2" borderId="5" xfId="0" applyNumberFormat="1" applyFont="1" applyFill="1" applyBorder="1" applyAlignment="1">
      <alignment horizontal="right"/>
    </xf>
    <xf numFmtId="165" fontId="2" fillId="2" borderId="48" xfId="0" applyNumberFormat="1" applyFont="1" applyFill="1" applyBorder="1" applyAlignment="1">
      <alignment horizontal="right"/>
    </xf>
    <xf numFmtId="0" fontId="11" fillId="2" borderId="0" xfId="0" applyFont="1" applyFill="1" applyAlignment="1">
      <alignment horizontal="left" vertical="center" wrapText="1"/>
    </xf>
    <xf numFmtId="0" fontId="1" fillId="0" borderId="60" xfId="0" applyFont="1" applyFill="1" applyBorder="1" applyAlignment="1">
      <alignment horizontal="left"/>
    </xf>
    <xf numFmtId="0" fontId="1" fillId="2" borderId="0" xfId="0" applyFont="1" applyFill="1" applyAlignment="1">
      <alignment horizontal="center"/>
    </xf>
    <xf numFmtId="0" fontId="2" fillId="2" borderId="3" xfId="0" applyFont="1" applyFill="1" applyBorder="1" applyAlignment="1">
      <alignment horizontal="center" wrapText="1"/>
    </xf>
    <xf numFmtId="0" fontId="5" fillId="2" borderId="0" xfId="0" applyFont="1" applyFill="1" applyAlignment="1">
      <alignment horizontal="center"/>
    </xf>
    <xf numFmtId="0" fontId="6" fillId="2" borderId="5" xfId="0" applyFont="1" applyFill="1" applyBorder="1" applyAlignment="1">
      <alignment horizontal="center" vertical="center"/>
    </xf>
    <xf numFmtId="0" fontId="1" fillId="2" borderId="0" xfId="0" applyFont="1" applyFill="1" applyAlignment="1">
      <alignment horizontal="right" vertical="center" wrapText="1"/>
    </xf>
    <xf numFmtId="0" fontId="1" fillId="2" borderId="0" xfId="0" applyFont="1" applyFill="1" applyAlignment="1">
      <alignment horizontal="right" vertical="center" wrapText="1" indent="1"/>
    </xf>
    <xf numFmtId="14" fontId="1" fillId="2" borderId="6" xfId="0" applyNumberFormat="1" applyFont="1" applyFill="1" applyBorder="1" applyAlignment="1">
      <alignment horizontal="center" wrapText="1"/>
    </xf>
    <xf numFmtId="1" fontId="2" fillId="2" borderId="29" xfId="0" applyNumberFormat="1" applyFont="1" applyFill="1" applyBorder="1" applyAlignment="1">
      <alignment horizontal="center" wrapText="1"/>
    </xf>
    <xf numFmtId="1" fontId="2" fillId="2" borderId="19" xfId="0" applyNumberFormat="1" applyFont="1" applyFill="1" applyBorder="1" applyAlignment="1">
      <alignment horizontal="center" wrapText="1"/>
    </xf>
    <xf numFmtId="1" fontId="2" fillId="2" borderId="17" xfId="0" applyNumberFormat="1" applyFont="1" applyFill="1" applyBorder="1" applyAlignment="1">
      <alignment horizontal="center" wrapText="1"/>
    </xf>
    <xf numFmtId="1" fontId="2" fillId="2" borderId="34" xfId="0" applyNumberFormat="1" applyFont="1" applyFill="1" applyBorder="1" applyAlignment="1">
      <alignment horizontal="center" wrapText="1"/>
    </xf>
    <xf numFmtId="165" fontId="2" fillId="2" borderId="34" xfId="0" applyNumberFormat="1" applyFont="1" applyFill="1" applyBorder="1" applyAlignment="1">
      <alignment horizontal="right"/>
    </xf>
    <xf numFmtId="165" fontId="2" fillId="2" borderId="35" xfId="0" applyNumberFormat="1" applyFont="1" applyFill="1" applyBorder="1" applyAlignment="1">
      <alignment horizontal="right"/>
    </xf>
    <xf numFmtId="1" fontId="2" fillId="2" borderId="37" xfId="0" applyNumberFormat="1" applyFont="1" applyFill="1" applyBorder="1" applyAlignment="1">
      <alignment horizontal="center" wrapText="1"/>
    </xf>
    <xf numFmtId="1" fontId="2" fillId="2" borderId="38" xfId="0" applyNumberFormat="1" applyFont="1" applyFill="1" applyBorder="1" applyAlignment="1">
      <alignment horizontal="center" wrapText="1"/>
    </xf>
    <xf numFmtId="165" fontId="2" fillId="2" borderId="39" xfId="0" applyNumberFormat="1" applyFont="1" applyFill="1" applyBorder="1" applyAlignment="1">
      <alignment horizontal="right"/>
    </xf>
    <xf numFmtId="0" fontId="2" fillId="2" borderId="30" xfId="0" applyFont="1" applyFill="1" applyBorder="1" applyAlignment="1">
      <alignment horizontal="center"/>
    </xf>
    <xf numFmtId="1" fontId="2" fillId="2" borderId="40" xfId="0" applyNumberFormat="1" applyFont="1" applyFill="1" applyBorder="1" applyAlignment="1">
      <alignment horizontal="center" wrapText="1"/>
    </xf>
    <xf numFmtId="1" fontId="2" fillId="2" borderId="5" xfId="0" applyNumberFormat="1" applyFont="1" applyFill="1" applyBorder="1" applyAlignment="1">
      <alignment horizontal="center" wrapText="1"/>
    </xf>
    <xf numFmtId="165" fontId="2" fillId="2" borderId="41" xfId="0" applyNumberFormat="1" applyFont="1" applyFill="1" applyBorder="1" applyAlignment="1">
      <alignment horizontal="right"/>
    </xf>
    <xf numFmtId="0" fontId="10" fillId="2" borderId="15" xfId="0" applyFont="1" applyFill="1" applyBorder="1" applyAlignment="1">
      <alignment horizontal="left"/>
    </xf>
    <xf numFmtId="0" fontId="10" fillId="2" borderId="15" xfId="0" applyFont="1" applyFill="1" applyBorder="1" applyAlignment="1">
      <alignment horizontal="right"/>
    </xf>
    <xf numFmtId="0" fontId="10" fillId="2" borderId="0" xfId="0" applyFont="1" applyFill="1" applyAlignment="1">
      <alignment horizontal="left"/>
    </xf>
    <xf numFmtId="0" fontId="2" fillId="2" borderId="30" xfId="0" applyFont="1" applyFill="1" applyBorder="1" applyAlignment="1">
      <alignment horizontal="center" vertical="center"/>
    </xf>
    <xf numFmtId="0" fontId="10" fillId="2" borderId="0" xfId="0" applyFont="1" applyFill="1" applyAlignment="1">
      <alignment horizontal="right"/>
    </xf>
    <xf numFmtId="3" fontId="2" fillId="2" borderId="68" xfId="0" applyNumberFormat="1" applyFont="1" applyFill="1" applyBorder="1"/>
    <xf numFmtId="1" fontId="2" fillId="2" borderId="42" xfId="0" applyNumberFormat="1" applyFont="1" applyFill="1" applyBorder="1" applyAlignment="1">
      <alignment horizontal="center" wrapText="1"/>
    </xf>
    <xf numFmtId="1" fontId="2" fillId="2" borderId="21" xfId="0" applyNumberFormat="1" applyFont="1" applyFill="1" applyBorder="1" applyAlignment="1">
      <alignment horizontal="center" wrapText="1"/>
    </xf>
    <xf numFmtId="166" fontId="2" fillId="2" borderId="19" xfId="0" applyNumberFormat="1" applyFont="1" applyFill="1" applyBorder="1" applyAlignment="1">
      <alignment horizontal="right"/>
    </xf>
    <xf numFmtId="1" fontId="2" fillId="2" borderId="43" xfId="0" applyNumberFormat="1" applyFont="1" applyFill="1" applyBorder="1" applyAlignment="1">
      <alignment horizontal="center" wrapText="1"/>
    </xf>
    <xf numFmtId="1" fontId="2" fillId="2" borderId="13" xfId="0" applyNumberFormat="1" applyFont="1" applyFill="1" applyBorder="1" applyAlignment="1">
      <alignment horizontal="center" wrapText="1"/>
    </xf>
    <xf numFmtId="0" fontId="2" fillId="2" borderId="33" xfId="0" applyFont="1" applyFill="1" applyBorder="1" applyAlignment="1">
      <alignment horizontal="center" vertical="center"/>
    </xf>
    <xf numFmtId="1" fontId="2" fillId="2" borderId="44" xfId="0" applyNumberFormat="1" applyFont="1" applyFill="1" applyBorder="1" applyAlignment="1">
      <alignment horizontal="center" wrapText="1"/>
    </xf>
    <xf numFmtId="1" fontId="2" fillId="2" borderId="45" xfId="0" applyNumberFormat="1" applyFont="1" applyFill="1" applyBorder="1" applyAlignment="1">
      <alignment horizontal="center" wrapText="1"/>
    </xf>
    <xf numFmtId="0" fontId="2" fillId="2" borderId="39" xfId="0" applyFont="1" applyFill="1" applyBorder="1" applyAlignment="1">
      <alignment horizontal="center" vertical="center"/>
    </xf>
    <xf numFmtId="0" fontId="10" fillId="2" borderId="0" xfId="0" applyFont="1" applyFill="1" applyAlignment="1">
      <alignment horizontal="left" vertical="center"/>
    </xf>
    <xf numFmtId="0" fontId="10" fillId="2" borderId="0" xfId="0" applyFont="1" applyFill="1" applyAlignment="1">
      <alignment horizontal="right" vertical="center"/>
    </xf>
    <xf numFmtId="1" fontId="2" fillId="2" borderId="47" xfId="0" applyNumberFormat="1" applyFont="1" applyFill="1" applyBorder="1" applyAlignment="1">
      <alignment horizontal="center" wrapText="1"/>
    </xf>
    <xf numFmtId="1" fontId="2" fillId="2" borderId="48" xfId="0" applyNumberFormat="1" applyFont="1" applyFill="1" applyBorder="1" applyAlignment="1">
      <alignment horizontal="center" wrapText="1"/>
    </xf>
    <xf numFmtId="165" fontId="2" fillId="2" borderId="50" xfId="0" applyNumberFormat="1" applyFont="1" applyFill="1" applyBorder="1" applyAlignment="1">
      <alignment horizontal="right"/>
    </xf>
    <xf numFmtId="0" fontId="11" fillId="2" borderId="0" xfId="0" applyFont="1" applyFill="1" applyAlignment="1">
      <alignment horizontal="center" wrapText="1"/>
    </xf>
    <xf numFmtId="0" fontId="3" fillId="2" borderId="0" xfId="0" applyFont="1" applyFill="1" applyAlignment="1">
      <alignment horizontal="left" vertical="center" wrapText="1"/>
    </xf>
    <xf numFmtId="0" fontId="11" fillId="2" borderId="0" xfId="0" applyFont="1" applyFill="1" applyAlignment="1">
      <alignment horizontal="center" vertical="center" wrapText="1"/>
    </xf>
    <xf numFmtId="0" fontId="1" fillId="2" borderId="0" xfId="0" applyFont="1" applyFill="1" applyAlignment="1">
      <alignment horizontal="right"/>
    </xf>
    <xf numFmtId="0" fontId="0" fillId="2" borderId="0" xfId="0" applyFill="1"/>
    <xf numFmtId="0" fontId="18" fillId="2" borderId="64" xfId="1" applyFont="1" applyFill="1" applyBorder="1" applyAlignment="1">
      <alignment horizontal="center" wrapText="1"/>
    </xf>
    <xf numFmtId="0" fontId="18" fillId="2" borderId="65" xfId="1" applyFont="1" applyFill="1" applyBorder="1" applyAlignment="1">
      <alignment horizontal="center" wrapText="1"/>
    </xf>
    <xf numFmtId="0" fontId="18" fillId="2" borderId="66" xfId="1" applyFont="1" applyFill="1" applyBorder="1" applyAlignment="1">
      <alignment horizontal="center" wrapText="1"/>
    </xf>
    <xf numFmtId="0" fontId="18" fillId="2" borderId="58" xfId="1" applyFont="1" applyFill="1" applyAlignment="1">
      <alignment horizontal="right" wrapText="1"/>
    </xf>
    <xf numFmtId="0" fontId="18" fillId="2" borderId="58" xfId="1" applyFont="1" applyFill="1" applyAlignment="1">
      <alignment horizontal="center" wrapText="1"/>
    </xf>
    <xf numFmtId="0" fontId="22" fillId="2" borderId="58" xfId="1" applyFont="1" applyFill="1" applyAlignment="1">
      <alignment horizontal="center" wrapText="1"/>
    </xf>
    <xf numFmtId="0" fontId="18" fillId="2" borderId="58" xfId="1" applyFont="1" applyFill="1" applyBorder="1" applyAlignment="1">
      <alignment horizontal="center" wrapText="1"/>
    </xf>
    <xf numFmtId="0" fontId="7" fillId="2" borderId="1" xfId="0" applyFont="1" applyFill="1" applyBorder="1" applyAlignment="1">
      <alignment horizontal="left" vertical="center" wrapText="1"/>
    </xf>
    <xf numFmtId="0" fontId="11" fillId="2" borderId="1" xfId="0" applyFont="1" applyFill="1" applyBorder="1" applyAlignment="1">
      <alignment horizontal="left" wrapText="1" indent="3"/>
    </xf>
    <xf numFmtId="0" fontId="7" fillId="2" borderId="1" xfId="0" applyFont="1" applyFill="1" applyBorder="1" applyAlignment="1">
      <alignment horizontal="left" wrapText="1"/>
    </xf>
    <xf numFmtId="0" fontId="2" fillId="2" borderId="25" xfId="0" applyFont="1" applyFill="1" applyBorder="1" applyAlignment="1">
      <alignment horizontal="left" wrapText="1" indent="3"/>
    </xf>
    <xf numFmtId="165" fontId="2" fillId="2" borderId="19" xfId="0" applyNumberFormat="1" applyFont="1" applyFill="1" applyBorder="1" applyAlignment="1">
      <alignment horizontal="right"/>
    </xf>
    <xf numFmtId="0" fontId="2" fillId="2" borderId="36" xfId="0" applyFont="1" applyFill="1" applyBorder="1" applyAlignment="1">
      <alignment horizontal="left" wrapText="1" indent="3"/>
    </xf>
    <xf numFmtId="165" fontId="2" fillId="2" borderId="49" xfId="0" applyNumberFormat="1" applyFont="1" applyFill="1" applyBorder="1" applyAlignment="1">
      <alignment horizontal="right"/>
    </xf>
    <xf numFmtId="0" fontId="2" fillId="2" borderId="25" xfId="0" applyFont="1" applyFill="1" applyBorder="1" applyAlignment="1">
      <alignment horizontal="left" wrapText="1"/>
    </xf>
    <xf numFmtId="165" fontId="2" fillId="2" borderId="32" xfId="0" applyNumberFormat="1" applyFont="1" applyFill="1" applyBorder="1" applyAlignment="1">
      <alignment horizontal="right"/>
    </xf>
    <xf numFmtId="0" fontId="2" fillId="2" borderId="46" xfId="0" applyFont="1" applyFill="1" applyBorder="1" applyAlignment="1">
      <alignment horizontal="left" wrapText="1" indent="3"/>
    </xf>
    <xf numFmtId="165" fontId="2" fillId="2" borderId="38" xfId="0" applyNumberFormat="1" applyFont="1" applyFill="1" applyBorder="1" applyAlignment="1">
      <alignment horizontal="right"/>
    </xf>
    <xf numFmtId="0" fontId="2" fillId="2" borderId="2" xfId="0" applyFont="1" applyFill="1" applyBorder="1" applyAlignment="1">
      <alignment horizontal="left" wrapText="1" indent="3"/>
    </xf>
    <xf numFmtId="0" fontId="2" fillId="2" borderId="25" xfId="0" applyFont="1" applyFill="1" applyBorder="1" applyAlignment="1">
      <alignment horizontal="left" wrapText="1" indent="5"/>
    </xf>
    <xf numFmtId="0" fontId="2" fillId="2" borderId="25" xfId="0" applyFont="1" applyFill="1" applyBorder="1" applyAlignment="1">
      <alignment horizontal="left" wrapText="1" indent="1"/>
    </xf>
    <xf numFmtId="166" fontId="2" fillId="2" borderId="19" xfId="0" applyNumberFormat="1" applyFont="1" applyFill="1" applyBorder="1" applyAlignment="1">
      <alignment horizontal="right"/>
    </xf>
    <xf numFmtId="0" fontId="2" fillId="2" borderId="2" xfId="0" applyFont="1" applyFill="1" applyBorder="1" applyAlignment="1">
      <alignment horizontal="left" wrapText="1" indent="1"/>
    </xf>
    <xf numFmtId="2" fontId="2" fillId="2" borderId="19" xfId="0" applyNumberFormat="1" applyFont="1" applyFill="1" applyBorder="1" applyAlignment="1">
      <alignment horizontal="right"/>
    </xf>
    <xf numFmtId="165" fontId="2" fillId="2" borderId="17" xfId="0" applyNumberFormat="1" applyFont="1" applyFill="1" applyBorder="1" applyAlignment="1">
      <alignment horizontal="right"/>
    </xf>
    <xf numFmtId="0" fontId="2" fillId="2" borderId="36" xfId="0" applyFont="1" applyFill="1" applyBorder="1" applyAlignment="1">
      <alignment horizontal="left" wrapText="1" indent="1"/>
    </xf>
    <xf numFmtId="165" fontId="2" fillId="2" borderId="23" xfId="0" applyNumberFormat="1" applyFont="1" applyFill="1" applyBorder="1" applyAlignment="1">
      <alignment horizontal="right"/>
    </xf>
    <xf numFmtId="0" fontId="2" fillId="2" borderId="25" xfId="0" applyFont="1" applyFill="1" applyBorder="1" applyAlignment="1">
      <alignment horizontal="left" vertical="top" wrapText="1" indent="5"/>
    </xf>
    <xf numFmtId="0" fontId="2" fillId="2" borderId="25" xfId="0" applyFont="1" applyFill="1" applyBorder="1" applyAlignment="1">
      <alignment horizontal="left" vertical="top" wrapText="1" indent="3"/>
    </xf>
    <xf numFmtId="0" fontId="2" fillId="2" borderId="36" xfId="0" applyFont="1" applyFill="1" applyBorder="1" applyAlignment="1">
      <alignment horizontal="left" vertical="center" wrapText="1" indent="3"/>
    </xf>
    <xf numFmtId="1" fontId="2" fillId="2" borderId="22" xfId="0" applyNumberFormat="1" applyFont="1" applyFill="1" applyBorder="1" applyAlignment="1">
      <alignment horizontal="center" vertical="center" wrapText="1"/>
    </xf>
    <xf numFmtId="1" fontId="2" fillId="2" borderId="23" xfId="0" applyNumberFormat="1" applyFont="1" applyFill="1" applyBorder="1" applyAlignment="1">
      <alignment horizontal="center" vertical="center" wrapText="1"/>
    </xf>
    <xf numFmtId="165" fontId="2" fillId="2" borderId="27" xfId="0" applyNumberFormat="1" applyFont="1" applyFill="1" applyBorder="1" applyAlignment="1">
      <alignment horizontal="right"/>
    </xf>
    <xf numFmtId="0" fontId="8" fillId="2" borderId="3" xfId="0" applyFont="1" applyFill="1" applyBorder="1" applyAlignment="1">
      <alignment horizontal="left" wrapText="1"/>
    </xf>
    <xf numFmtId="0" fontId="1" fillId="2" borderId="3" xfId="0" applyFont="1" applyFill="1" applyBorder="1" applyAlignment="1">
      <alignment horizontal="left" wrapText="1"/>
    </xf>
    <xf numFmtId="0" fontId="1" fillId="2" borderId="11" xfId="0" applyFont="1" applyFill="1" applyBorder="1" applyAlignment="1">
      <alignment horizontal="center" wrapText="1"/>
    </xf>
    <xf numFmtId="0" fontId="1" fillId="2" borderId="10" xfId="0" applyFont="1" applyFill="1" applyBorder="1" applyAlignment="1">
      <alignment horizontal="center" wrapText="1"/>
    </xf>
    <xf numFmtId="0" fontId="1" fillId="2" borderId="1" xfId="0" applyFont="1" applyFill="1" applyBorder="1" applyAlignment="1">
      <alignment horizontal="center" vertical="top"/>
    </xf>
    <xf numFmtId="0" fontId="1" fillId="2" borderId="7" xfId="0" applyFont="1" applyFill="1" applyBorder="1" applyAlignment="1">
      <alignment horizontal="right" vertical="center" wrapText="1" indent="1"/>
    </xf>
    <xf numFmtId="0" fontId="8" fillId="2" borderId="1"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5" fillId="2" borderId="1" xfId="0" applyFont="1" applyFill="1" applyBorder="1" applyAlignment="1">
      <alignment horizontal="center"/>
    </xf>
    <xf numFmtId="0" fontId="1" fillId="2" borderId="1" xfId="0" applyFont="1" applyFill="1" applyBorder="1" applyAlignment="1">
      <alignment horizontal="center" wrapText="1"/>
    </xf>
    <xf numFmtId="0" fontId="1" fillId="2" borderId="7" xfId="0" applyFont="1" applyFill="1" applyBorder="1" applyAlignment="1">
      <alignment horizontal="right" indent="1"/>
    </xf>
    <xf numFmtId="0" fontId="1" fillId="2" borderId="0" xfId="0" applyFont="1" applyFill="1" applyAlignment="1">
      <alignment horizontal="left" vertical="center"/>
    </xf>
    <xf numFmtId="0" fontId="1" fillId="2" borderId="3" xfId="0" applyFont="1" applyFill="1" applyBorder="1" applyAlignment="1">
      <alignment horizontal="left"/>
    </xf>
    <xf numFmtId="0" fontId="2" fillId="2" borderId="1" xfId="0" applyFont="1" applyFill="1" applyBorder="1" applyAlignment="1">
      <alignment horizontal="center" wrapText="1"/>
    </xf>
    <xf numFmtId="0" fontId="2" fillId="2" borderId="2" xfId="0" applyFont="1" applyFill="1" applyBorder="1" applyAlignment="1">
      <alignment horizontal="center" wrapText="1"/>
    </xf>
    <xf numFmtId="0" fontId="4" fillId="2" borderId="1" xfId="0" applyFont="1" applyFill="1" applyBorder="1" applyAlignment="1">
      <alignment horizontal="center" vertical="top" wrapText="1"/>
    </xf>
    <xf numFmtId="0" fontId="2" fillId="2" borderId="4" xfId="0" applyFont="1" applyFill="1" applyBorder="1" applyAlignment="1">
      <alignment horizontal="center" wrapText="1"/>
    </xf>
    <xf numFmtId="0" fontId="4" fillId="2" borderId="1" xfId="0" applyFont="1" applyFill="1" applyBorder="1" applyAlignment="1">
      <alignment horizontal="left" vertical="top" wrapText="1"/>
    </xf>
    <xf numFmtId="0" fontId="7" fillId="0" borderId="1" xfId="0" applyFont="1" applyFill="1" applyBorder="1" applyAlignment="1">
      <alignment horizontal="left" vertical="center"/>
    </xf>
    <xf numFmtId="0" fontId="7" fillId="0" borderId="1" xfId="0" applyFont="1" applyFill="1" applyBorder="1" applyAlignment="1">
      <alignment horizontal="left" vertical="center" wrapText="1"/>
    </xf>
    <xf numFmtId="0" fontId="1" fillId="0" borderId="55" xfId="0" applyFont="1" applyFill="1" applyBorder="1" applyAlignment="1">
      <alignment horizontal="center" wrapText="1"/>
    </xf>
    <xf numFmtId="0" fontId="1" fillId="0" borderId="4" xfId="0" applyFont="1" applyFill="1" applyBorder="1" applyAlignment="1">
      <alignment horizontal="center" wrapText="1"/>
    </xf>
    <xf numFmtId="0" fontId="4" fillId="0" borderId="57" xfId="0" applyFont="1" applyFill="1" applyBorder="1" applyAlignment="1">
      <alignment horizontal="center" vertical="top"/>
    </xf>
    <xf numFmtId="0" fontId="4" fillId="0" borderId="58" xfId="0" applyFont="1" applyFill="1" applyBorder="1" applyAlignment="1">
      <alignment horizontal="center" vertical="top"/>
    </xf>
    <xf numFmtId="0" fontId="4" fillId="0" borderId="56" xfId="0" applyFont="1" applyFill="1" applyBorder="1" applyAlignment="1">
      <alignment horizontal="center" vertical="top"/>
    </xf>
    <xf numFmtId="0" fontId="2" fillId="0" borderId="30" xfId="0" applyFont="1" applyFill="1" applyBorder="1" applyAlignment="1">
      <alignment horizontal="left" wrapText="1" indent="8"/>
    </xf>
    <xf numFmtId="0" fontId="2" fillId="0" borderId="30" xfId="0" applyFont="1" applyFill="1" applyBorder="1" applyAlignment="1">
      <alignment horizontal="left" wrapText="1"/>
    </xf>
    <xf numFmtId="0" fontId="2" fillId="0" borderId="52" xfId="0" applyFont="1" applyFill="1" applyBorder="1" applyAlignment="1">
      <alignment horizontal="left" wrapText="1" indent="8"/>
    </xf>
    <xf numFmtId="0" fontId="6" fillId="0" borderId="0" xfId="0" applyFont="1" applyFill="1" applyAlignment="1">
      <alignment horizontal="center" wrapText="1"/>
    </xf>
    <xf numFmtId="0" fontId="4" fillId="0" borderId="15" xfId="0" applyFont="1" applyFill="1" applyBorder="1" applyAlignment="1">
      <alignment horizontal="center" vertical="top"/>
    </xf>
    <xf numFmtId="0" fontId="24" fillId="0" borderId="0" xfId="0" applyFont="1" applyFill="1" applyAlignment="1">
      <alignment horizontal="center"/>
    </xf>
    <xf numFmtId="0" fontId="6" fillId="0" borderId="0" xfId="0" applyFont="1" applyFill="1" applyAlignment="1">
      <alignment horizontal="center"/>
    </xf>
    <xf numFmtId="0" fontId="4" fillId="0" borderId="1" xfId="0" applyFont="1" applyFill="1" applyBorder="1" applyAlignment="1">
      <alignment horizontal="center"/>
    </xf>
    <xf numFmtId="0" fontId="4" fillId="0" borderId="1" xfId="0" applyFont="1" applyFill="1" applyBorder="1" applyAlignment="1">
      <alignment horizontal="center" vertical="top"/>
    </xf>
    <xf numFmtId="0" fontId="1" fillId="0" borderId="63" xfId="0" applyFont="1" applyFill="1" applyBorder="1" applyAlignment="1">
      <alignment horizontal="center" wrapText="1"/>
    </xf>
    <xf numFmtId="0" fontId="1" fillId="0" borderId="69" xfId="0" applyFont="1" applyFill="1" applyBorder="1" applyAlignment="1">
      <alignment horizontal="center" wrapText="1"/>
    </xf>
    <xf numFmtId="0" fontId="1" fillId="0" borderId="54" xfId="0" applyFont="1" applyFill="1" applyBorder="1" applyAlignment="1">
      <alignment horizontal="center"/>
    </xf>
    <xf numFmtId="0" fontId="2" fillId="0" borderId="18" xfId="0" applyFont="1" applyFill="1" applyBorder="1" applyAlignment="1">
      <alignment horizontal="left" wrapText="1"/>
    </xf>
    <xf numFmtId="0" fontId="2" fillId="0" borderId="18" xfId="0" applyFont="1" applyFill="1" applyBorder="1" applyAlignment="1">
      <alignment horizontal="left" wrapText="1" indent="4"/>
    </xf>
    <xf numFmtId="0" fontId="2" fillId="0" borderId="18" xfId="0" applyFont="1" applyFill="1" applyBorder="1" applyAlignment="1">
      <alignment horizontal="left" wrapText="1" indent="6"/>
    </xf>
    <xf numFmtId="0" fontId="2" fillId="0" borderId="30" xfId="0" applyFont="1" applyFill="1" applyBorder="1" applyAlignment="1">
      <alignment horizontal="left" wrapText="1" indent="6"/>
    </xf>
    <xf numFmtId="0" fontId="2" fillId="0" borderId="30" xfId="0" applyFont="1" applyFill="1" applyBorder="1" applyAlignment="1">
      <alignment horizontal="left" wrapText="1" indent="4"/>
    </xf>
    <xf numFmtId="0" fontId="2" fillId="0" borderId="18" xfId="0" applyFont="1" applyFill="1" applyBorder="1" applyAlignment="1">
      <alignment horizontal="left" wrapText="1" indent="8"/>
    </xf>
    <xf numFmtId="0" fontId="2" fillId="0" borderId="30" xfId="0" applyFont="1" applyFill="1" applyBorder="1" applyAlignment="1">
      <alignment horizontal="left" wrapText="1" indent="2"/>
    </xf>
    <xf numFmtId="0" fontId="2" fillId="0" borderId="18" xfId="0" applyFont="1" applyFill="1" applyBorder="1" applyAlignment="1">
      <alignment horizontal="left" wrapText="1" indent="2"/>
    </xf>
    <xf numFmtId="1" fontId="7" fillId="0" borderId="19" xfId="0" applyNumberFormat="1" applyFont="1" applyFill="1" applyBorder="1" applyAlignment="1">
      <alignment horizontal="center" vertical="center"/>
    </xf>
    <xf numFmtId="0" fontId="13" fillId="0" borderId="18" xfId="0" applyFont="1" applyFill="1" applyBorder="1" applyAlignment="1">
      <alignment horizontal="left" wrapText="1"/>
    </xf>
    <xf numFmtId="0" fontId="5" fillId="0" borderId="1" xfId="0" applyFont="1" applyFill="1" applyBorder="1" applyAlignment="1">
      <alignment horizontal="center" vertical="center"/>
    </xf>
    <xf numFmtId="0" fontId="2" fillId="0" borderId="14"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17"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18" fillId="2" borderId="68" xfId="1" applyFont="1" applyFill="1" applyBorder="1" applyAlignment="1">
      <alignment horizontal="center" wrapText="1"/>
    </xf>
    <xf numFmtId="4" fontId="18" fillId="2" borderId="68" xfId="1" applyNumberFormat="1" applyFont="1" applyFill="1" applyBorder="1" applyAlignment="1">
      <alignment horizontal="center" wrapText="1"/>
    </xf>
    <xf numFmtId="0" fontId="18" fillId="2" borderId="64" xfId="1" applyFont="1" applyFill="1" applyBorder="1" applyAlignment="1">
      <alignment horizontal="center" wrapText="1"/>
    </xf>
    <xf numFmtId="0" fontId="18" fillId="2" borderId="65" xfId="1" applyFont="1" applyFill="1" applyBorder="1" applyAlignment="1">
      <alignment horizontal="center" wrapText="1"/>
    </xf>
    <xf numFmtId="0" fontId="18" fillId="2" borderId="66" xfId="1" applyFont="1" applyFill="1" applyBorder="1" applyAlignment="1">
      <alignment horizontal="center" wrapText="1"/>
    </xf>
    <xf numFmtId="49" fontId="18" fillId="2" borderId="68" xfId="1" applyNumberFormat="1" applyFont="1" applyFill="1" applyBorder="1" applyAlignment="1">
      <alignment horizontal="center" wrapText="1"/>
    </xf>
    <xf numFmtId="0" fontId="18" fillId="2" borderId="58" xfId="1" applyFont="1" applyFill="1" applyAlignment="1">
      <alignment horizontal="center" wrapText="1"/>
    </xf>
    <xf numFmtId="0" fontId="18" fillId="2" borderId="63" xfId="1" applyFont="1" applyFill="1" applyBorder="1" applyAlignment="1">
      <alignment horizontal="center" wrapText="1"/>
    </xf>
    <xf numFmtId="0" fontId="18" fillId="2" borderId="63" xfId="1" applyFont="1" applyFill="1" applyBorder="1" applyAlignment="1">
      <alignment horizontal="left" wrapText="1"/>
    </xf>
    <xf numFmtId="14" fontId="18" fillId="2" borderId="64" xfId="1" applyNumberFormat="1" applyFont="1" applyFill="1" applyBorder="1" applyAlignment="1">
      <alignment horizontal="center" wrapText="1"/>
    </xf>
    <xf numFmtId="0" fontId="17" fillId="2" borderId="65" xfId="1" applyFill="1" applyBorder="1" applyAlignment="1">
      <alignment horizontal="center" wrapText="1"/>
    </xf>
    <xf numFmtId="0" fontId="18" fillId="2" borderId="58" xfId="1" applyFont="1" applyFill="1" applyAlignment="1">
      <alignment horizontal="left" wrapText="1"/>
    </xf>
    <xf numFmtId="0" fontId="18" fillId="2" borderId="58" xfId="1" applyFont="1" applyFill="1" applyBorder="1" applyAlignment="1">
      <alignment horizontal="center" wrapText="1"/>
    </xf>
    <xf numFmtId="4" fontId="25" fillId="2" borderId="68" xfId="1" applyNumberFormat="1" applyFont="1" applyFill="1" applyBorder="1" applyAlignment="1">
      <alignment horizontal="center" wrapText="1"/>
    </xf>
    <xf numFmtId="49" fontId="18" fillId="2" borderId="64" xfId="1" applyNumberFormat="1" applyFont="1" applyFill="1" applyBorder="1" applyAlignment="1">
      <alignment horizontal="center" wrapText="1"/>
    </xf>
    <xf numFmtId="49" fontId="18" fillId="2" borderId="65" xfId="1" applyNumberFormat="1" applyFont="1" applyFill="1" applyBorder="1" applyAlignment="1">
      <alignment horizontal="center" wrapText="1"/>
    </xf>
    <xf numFmtId="49" fontId="18" fillId="2" borderId="66" xfId="1" applyNumberFormat="1" applyFont="1" applyFill="1" applyBorder="1" applyAlignment="1">
      <alignment horizontal="center" wrapText="1"/>
    </xf>
    <xf numFmtId="4" fontId="18" fillId="2" borderId="64" xfId="1" applyNumberFormat="1" applyFont="1" applyFill="1" applyBorder="1" applyAlignment="1">
      <alignment horizontal="center" wrapText="1"/>
    </xf>
    <xf numFmtId="4" fontId="18" fillId="2" borderId="65" xfId="1" applyNumberFormat="1" applyFont="1" applyFill="1" applyBorder="1" applyAlignment="1">
      <alignment horizontal="center" wrapText="1"/>
    </xf>
    <xf numFmtId="4" fontId="18" fillId="2" borderId="66" xfId="1" applyNumberFormat="1" applyFont="1" applyFill="1" applyBorder="1" applyAlignment="1">
      <alignment horizontal="center" wrapText="1"/>
    </xf>
    <xf numFmtId="0" fontId="22" fillId="2" borderId="67" xfId="1" applyFont="1" applyFill="1" applyBorder="1" applyAlignment="1">
      <alignment horizontal="center" wrapText="1"/>
    </xf>
    <xf numFmtId="0" fontId="22" fillId="2" borderId="58" xfId="1" applyFont="1" applyFill="1" applyAlignment="1">
      <alignment horizontal="center" wrapText="1"/>
    </xf>
    <xf numFmtId="0" fontId="18" fillId="2" borderId="58" xfId="1" applyFont="1" applyFill="1" applyAlignment="1">
      <alignment horizontal="right" wrapText="1"/>
    </xf>
    <xf numFmtId="0" fontId="22" fillId="2" borderId="67" xfId="1" applyFont="1" applyFill="1" applyBorder="1" applyAlignment="1">
      <alignment horizontal="center" vertical="center" wrapText="1"/>
    </xf>
    <xf numFmtId="0" fontId="22" fillId="2" borderId="65" xfId="1" applyFont="1" applyFill="1" applyBorder="1" applyAlignment="1">
      <alignment horizontal="center" vertical="center" wrapText="1"/>
    </xf>
    <xf numFmtId="4" fontId="18" fillId="2" borderId="58" xfId="1" applyNumberFormat="1" applyFont="1" applyFill="1" applyAlignment="1">
      <alignment wrapText="1"/>
    </xf>
  </cellXfs>
  <cellStyles count="2">
    <cellStyle name="Обычный" xfId="0" builtinId="0"/>
    <cellStyle name="Обычный 2" xfId="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O115"/>
  <sheetViews>
    <sheetView tabSelected="1" view="pageBreakPreview" topLeftCell="D1" zoomScale="80" zoomScaleNormal="100" zoomScaleSheetLayoutView="80" workbookViewId="0">
      <selection activeCell="J16" sqref="J16:K16"/>
    </sheetView>
  </sheetViews>
  <sheetFormatPr defaultColWidth="10.5" defaultRowHeight="11.45" customHeight="1" x14ac:dyDescent="0.2"/>
  <cols>
    <col min="1" max="1" width="3.5" style="75" customWidth="1"/>
    <col min="2" max="4" width="17.5" style="75" customWidth="1"/>
    <col min="5" max="5" width="54.83203125" style="75" customWidth="1"/>
    <col min="6" max="6" width="11.6640625" style="75" customWidth="1"/>
    <col min="7" max="7" width="20" style="75" customWidth="1"/>
    <col min="8" max="8" width="23.33203125" style="75" customWidth="1"/>
    <col min="9" max="10" width="11.6640625" style="75" customWidth="1"/>
    <col min="11" max="12" width="23.33203125" style="75" customWidth="1"/>
    <col min="13" max="15" width="10.5" style="75" customWidth="1"/>
    <col min="16" max="16384" width="10.5" style="157"/>
  </cols>
  <sheetData>
    <row r="1" spans="1:12" s="75" customFormat="1" ht="15" customHeight="1" x14ac:dyDescent="0.25">
      <c r="B1" s="113"/>
      <c r="C1" s="113"/>
      <c r="D1" s="113"/>
      <c r="E1" s="113"/>
      <c r="F1" s="76"/>
      <c r="G1" s="76"/>
      <c r="H1" s="76"/>
      <c r="I1" s="76"/>
      <c r="J1" s="210" t="s">
        <v>0</v>
      </c>
      <c r="K1" s="210"/>
      <c r="L1" s="210"/>
    </row>
    <row r="2" spans="1:12" s="75" customFormat="1" ht="15" customHeight="1" x14ac:dyDescent="0.25">
      <c r="B2" s="113"/>
      <c r="C2" s="113"/>
      <c r="D2" s="113"/>
      <c r="E2" s="113"/>
      <c r="F2" s="76"/>
      <c r="G2" s="76"/>
      <c r="H2" s="76"/>
      <c r="I2" s="76"/>
      <c r="J2" s="211" t="s">
        <v>1</v>
      </c>
      <c r="K2" s="211"/>
      <c r="L2" s="211"/>
    </row>
    <row r="3" spans="1:12" s="75" customFormat="1" ht="15" customHeight="1" x14ac:dyDescent="0.25">
      <c r="B3" s="113"/>
      <c r="C3" s="113"/>
      <c r="D3" s="113"/>
      <c r="E3" s="113"/>
      <c r="F3" s="76"/>
      <c r="G3" s="76"/>
      <c r="H3" s="76"/>
      <c r="I3" s="76"/>
      <c r="J3" s="212" t="s">
        <v>2</v>
      </c>
      <c r="K3" s="212"/>
      <c r="L3" s="212"/>
    </row>
    <row r="4" spans="1:12" s="75" customFormat="1" ht="27.6" customHeight="1" x14ac:dyDescent="0.25">
      <c r="B4" s="113"/>
      <c r="C4" s="113"/>
      <c r="D4" s="113"/>
      <c r="E4" s="113"/>
      <c r="F4" s="76"/>
      <c r="G4" s="76"/>
      <c r="H4" s="76"/>
      <c r="I4" s="76"/>
      <c r="J4" s="211" t="s">
        <v>237</v>
      </c>
      <c r="K4" s="211"/>
      <c r="L4" s="211"/>
    </row>
    <row r="5" spans="1:12" s="75" customFormat="1" ht="15" customHeight="1" x14ac:dyDescent="0.25">
      <c r="B5" s="113"/>
      <c r="C5" s="113"/>
      <c r="D5" s="113"/>
      <c r="E5" s="113"/>
      <c r="F5" s="76"/>
      <c r="G5" s="76"/>
      <c r="H5" s="76"/>
      <c r="I5" s="76"/>
      <c r="J5" s="212" t="s">
        <v>3</v>
      </c>
      <c r="K5" s="212"/>
      <c r="L5" s="212"/>
    </row>
    <row r="6" spans="1:12" s="75" customFormat="1" ht="15" customHeight="1" x14ac:dyDescent="0.25">
      <c r="B6" s="113"/>
      <c r="C6" s="113"/>
      <c r="D6" s="113"/>
      <c r="E6" s="113"/>
      <c r="F6" s="76"/>
      <c r="G6" s="76"/>
      <c r="H6" s="76"/>
      <c r="I6" s="76"/>
      <c r="J6" s="114"/>
      <c r="K6" s="213" t="s">
        <v>238</v>
      </c>
      <c r="L6" s="213"/>
    </row>
    <row r="7" spans="1:12" s="75" customFormat="1" ht="15" customHeight="1" x14ac:dyDescent="0.25">
      <c r="B7" s="113"/>
      <c r="C7" s="113"/>
      <c r="D7" s="113"/>
      <c r="E7" s="113"/>
      <c r="F7" s="76"/>
      <c r="G7" s="76"/>
      <c r="H7" s="76"/>
      <c r="I7" s="76"/>
      <c r="J7" s="214" t="s">
        <v>4</v>
      </c>
      <c r="K7" s="214"/>
      <c r="L7" s="214"/>
    </row>
    <row r="8" spans="1:12" s="75" customFormat="1" ht="15" customHeight="1" x14ac:dyDescent="0.25">
      <c r="B8" s="113"/>
      <c r="C8" s="113"/>
      <c r="D8" s="113"/>
      <c r="E8" s="113"/>
      <c r="F8" s="76"/>
      <c r="G8" s="76"/>
      <c r="H8" s="76"/>
      <c r="I8" s="76"/>
      <c r="J8" s="210"/>
      <c r="K8" s="210"/>
      <c r="L8" s="210"/>
    </row>
    <row r="9" spans="1:12" s="75" customFormat="1" ht="15" customHeight="1" x14ac:dyDescent="0.25">
      <c r="B9" s="113"/>
      <c r="C9" s="113"/>
      <c r="D9" s="113"/>
      <c r="E9" s="113"/>
      <c r="F9" s="76"/>
      <c r="G9" s="76"/>
      <c r="H9" s="76"/>
      <c r="I9" s="76"/>
      <c r="J9" s="210"/>
      <c r="K9" s="210"/>
      <c r="L9" s="210"/>
    </row>
    <row r="10" spans="1:12" s="75" customFormat="1" ht="18.95" customHeight="1" x14ac:dyDescent="0.3">
      <c r="B10" s="205" t="s">
        <v>5</v>
      </c>
      <c r="C10" s="205"/>
      <c r="D10" s="205"/>
      <c r="E10" s="205"/>
      <c r="F10" s="205"/>
      <c r="G10" s="205"/>
      <c r="H10" s="205"/>
      <c r="I10" s="205"/>
      <c r="J10" s="205"/>
      <c r="K10" s="205"/>
      <c r="L10" s="115"/>
    </row>
    <row r="11" spans="1:12" s="75" customFormat="1" ht="20.100000000000001" customHeight="1" x14ac:dyDescent="0.3">
      <c r="B11" s="205" t="s">
        <v>254</v>
      </c>
      <c r="C11" s="205"/>
      <c r="D11" s="205"/>
      <c r="E11" s="205"/>
      <c r="F11" s="205"/>
      <c r="G11" s="205"/>
      <c r="H11" s="205"/>
      <c r="I11" s="205"/>
      <c r="J11" s="205"/>
      <c r="K11" s="205"/>
      <c r="L11" s="116" t="s">
        <v>6</v>
      </c>
    </row>
    <row r="12" spans="1:12" s="75" customFormat="1" ht="15.95" customHeight="1" x14ac:dyDescent="0.25">
      <c r="B12" s="113"/>
      <c r="C12" s="113"/>
      <c r="D12" s="206" t="s">
        <v>263</v>
      </c>
      <c r="E12" s="206"/>
      <c r="F12" s="206"/>
      <c r="G12" s="206"/>
      <c r="H12" s="206"/>
      <c r="I12" s="113"/>
      <c r="J12" s="117"/>
      <c r="K12" s="118" t="s">
        <v>7</v>
      </c>
      <c r="L12" s="119">
        <v>45670</v>
      </c>
    </row>
    <row r="13" spans="1:12" s="75" customFormat="1" ht="15" customHeight="1" x14ac:dyDescent="0.25">
      <c r="B13" s="103"/>
      <c r="C13" s="76"/>
      <c r="D13" s="76"/>
      <c r="E13" s="76"/>
      <c r="F13" s="76"/>
      <c r="G13" s="76"/>
      <c r="H13" s="76"/>
      <c r="I13" s="76"/>
      <c r="J13" s="207" t="s">
        <v>8</v>
      </c>
      <c r="K13" s="207"/>
      <c r="L13" s="77"/>
    </row>
    <row r="14" spans="1:12" s="75" customFormat="1" ht="15" customHeight="1" x14ac:dyDescent="0.25">
      <c r="B14" s="76"/>
      <c r="C14" s="76"/>
      <c r="D14" s="76"/>
      <c r="E14" s="76"/>
      <c r="F14" s="76"/>
      <c r="G14" s="76"/>
      <c r="H14" s="76"/>
      <c r="I14" s="76"/>
      <c r="J14" s="76"/>
      <c r="K14" s="78" t="s">
        <v>9</v>
      </c>
      <c r="L14" s="77">
        <v>2005006916</v>
      </c>
    </row>
    <row r="15" spans="1:12" s="75" customFormat="1" ht="15" customHeight="1" x14ac:dyDescent="0.25">
      <c r="B15" s="76" t="s">
        <v>10</v>
      </c>
      <c r="C15" s="192" t="s">
        <v>237</v>
      </c>
      <c r="D15" s="192"/>
      <c r="E15" s="192"/>
      <c r="F15" s="192"/>
      <c r="G15" s="192"/>
      <c r="H15" s="192"/>
      <c r="I15" s="192"/>
      <c r="J15" s="207" t="s">
        <v>11</v>
      </c>
      <c r="K15" s="207"/>
      <c r="L15" s="77" t="s">
        <v>12</v>
      </c>
    </row>
    <row r="16" spans="1:12" s="75" customFormat="1" ht="15" customHeight="1" x14ac:dyDescent="0.25">
      <c r="A16" s="76"/>
      <c r="B16" s="79" t="s">
        <v>13</v>
      </c>
      <c r="C16" s="76"/>
      <c r="D16" s="76"/>
      <c r="E16" s="76"/>
      <c r="F16" s="76"/>
      <c r="G16" s="76"/>
      <c r="H16" s="76"/>
      <c r="I16" s="76"/>
      <c r="J16" s="207" t="s">
        <v>8</v>
      </c>
      <c r="K16" s="207"/>
      <c r="L16" s="77" t="s">
        <v>239</v>
      </c>
    </row>
    <row r="17" spans="1:12" s="75" customFormat="1" ht="15" customHeight="1" x14ac:dyDescent="0.25">
      <c r="A17" s="76"/>
      <c r="B17" s="208" t="s">
        <v>14</v>
      </c>
      <c r="C17" s="208"/>
      <c r="D17" s="209" t="s">
        <v>15</v>
      </c>
      <c r="E17" s="209"/>
      <c r="F17" s="209"/>
      <c r="G17" s="209"/>
      <c r="H17" s="209"/>
      <c r="I17" s="209"/>
      <c r="J17" s="207" t="s">
        <v>16</v>
      </c>
      <c r="K17" s="207"/>
      <c r="L17" s="77" t="s">
        <v>17</v>
      </c>
    </row>
    <row r="18" spans="1:12" s="75" customFormat="1" ht="15" customHeight="1" x14ac:dyDescent="0.25">
      <c r="A18" s="76"/>
      <c r="B18" s="103" t="s">
        <v>18</v>
      </c>
      <c r="C18" s="191" t="s">
        <v>255</v>
      </c>
      <c r="D18" s="192"/>
      <c r="E18" s="192"/>
      <c r="F18" s="192"/>
      <c r="G18" s="192"/>
      <c r="H18" s="192"/>
      <c r="I18" s="192"/>
      <c r="J18" s="76"/>
      <c r="K18" s="78"/>
      <c r="L18" s="193"/>
    </row>
    <row r="19" spans="1:12" s="75" customFormat="1" ht="15.95" customHeight="1" x14ac:dyDescent="0.25">
      <c r="A19" s="76"/>
      <c r="B19" s="103"/>
      <c r="C19" s="76"/>
      <c r="D19" s="76"/>
      <c r="E19" s="195" t="s">
        <v>19</v>
      </c>
      <c r="F19" s="195"/>
      <c r="G19" s="195"/>
      <c r="H19" s="76"/>
      <c r="I19" s="76"/>
      <c r="J19" s="76"/>
      <c r="K19" s="80"/>
      <c r="L19" s="194"/>
    </row>
    <row r="20" spans="1:12" s="75" customFormat="1" ht="15.95" customHeight="1" x14ac:dyDescent="0.25">
      <c r="A20" s="76"/>
      <c r="B20" s="76" t="s">
        <v>20</v>
      </c>
      <c r="C20" s="76"/>
      <c r="D20" s="76"/>
      <c r="E20" s="76"/>
      <c r="F20" s="76"/>
      <c r="G20" s="76"/>
      <c r="H20" s="81"/>
      <c r="I20" s="81"/>
      <c r="J20" s="196" t="s">
        <v>21</v>
      </c>
      <c r="K20" s="196"/>
      <c r="L20" s="82">
        <v>383</v>
      </c>
    </row>
    <row r="21" spans="1:12" s="84" customFormat="1" ht="15.95" customHeight="1" x14ac:dyDescent="0.25">
      <c r="A21" s="83"/>
      <c r="B21" s="197" t="s">
        <v>22</v>
      </c>
      <c r="C21" s="197"/>
      <c r="D21" s="197"/>
      <c r="E21" s="197"/>
      <c r="F21" s="197"/>
      <c r="G21" s="197"/>
      <c r="H21" s="197"/>
      <c r="I21" s="197"/>
      <c r="J21" s="197"/>
      <c r="K21" s="197"/>
      <c r="L21" s="197"/>
    </row>
    <row r="22" spans="1:12" s="84" customFormat="1" ht="24.95" customHeight="1" x14ac:dyDescent="0.25">
      <c r="A22" s="83"/>
      <c r="B22" s="198" t="s">
        <v>23</v>
      </c>
      <c r="C22" s="198"/>
      <c r="D22" s="198"/>
      <c r="E22" s="198"/>
      <c r="F22" s="201" t="s">
        <v>24</v>
      </c>
      <c r="G22" s="201" t="s">
        <v>25</v>
      </c>
      <c r="H22" s="203" t="s">
        <v>26</v>
      </c>
      <c r="I22" s="203"/>
      <c r="J22" s="203"/>
      <c r="K22" s="203"/>
      <c r="L22" s="203"/>
    </row>
    <row r="23" spans="1:12" s="84" customFormat="1" ht="26.1" customHeight="1" x14ac:dyDescent="0.25">
      <c r="A23" s="83"/>
      <c r="B23" s="199"/>
      <c r="C23" s="199"/>
      <c r="D23" s="199"/>
      <c r="E23" s="200"/>
      <c r="F23" s="202"/>
      <c r="G23" s="202"/>
      <c r="H23" s="104" t="s">
        <v>256</v>
      </c>
      <c r="I23" s="204" t="s">
        <v>257</v>
      </c>
      <c r="J23" s="204"/>
      <c r="K23" s="104" t="s">
        <v>258</v>
      </c>
      <c r="L23" s="85" t="s">
        <v>27</v>
      </c>
    </row>
    <row r="24" spans="1:12" s="89" customFormat="1" ht="12.95" customHeight="1" x14ac:dyDescent="0.2">
      <c r="A24" s="86"/>
      <c r="B24" s="188">
        <v>1</v>
      </c>
      <c r="C24" s="188"/>
      <c r="D24" s="188"/>
      <c r="E24" s="188"/>
      <c r="F24" s="87">
        <v>2</v>
      </c>
      <c r="G24" s="87">
        <v>3</v>
      </c>
      <c r="H24" s="87">
        <v>4</v>
      </c>
      <c r="I24" s="189">
        <v>5</v>
      </c>
      <c r="J24" s="189"/>
      <c r="K24" s="87">
        <v>6</v>
      </c>
      <c r="L24" s="88">
        <v>7</v>
      </c>
    </row>
    <row r="25" spans="1:12" s="84" customFormat="1" ht="15" customHeight="1" x14ac:dyDescent="0.25">
      <c r="A25" s="83"/>
      <c r="B25" s="172" t="s">
        <v>28</v>
      </c>
      <c r="C25" s="172"/>
      <c r="D25" s="172"/>
      <c r="E25" s="172"/>
      <c r="F25" s="90">
        <v>1</v>
      </c>
      <c r="G25" s="91" t="s">
        <v>29</v>
      </c>
      <c r="H25" s="92">
        <v>7380.94</v>
      </c>
      <c r="I25" s="190">
        <v>0</v>
      </c>
      <c r="J25" s="190"/>
      <c r="K25" s="105">
        <v>0</v>
      </c>
      <c r="L25" s="93">
        <v>0</v>
      </c>
    </row>
    <row r="26" spans="1:12" s="84" customFormat="1" ht="15" customHeight="1" x14ac:dyDescent="0.25">
      <c r="A26" s="83"/>
      <c r="B26" s="172" t="s">
        <v>30</v>
      </c>
      <c r="C26" s="172"/>
      <c r="D26" s="172"/>
      <c r="E26" s="172"/>
      <c r="F26" s="94">
        <v>2</v>
      </c>
      <c r="G26" s="95" t="s">
        <v>29</v>
      </c>
      <c r="H26" s="92"/>
      <c r="I26" s="169">
        <v>0</v>
      </c>
      <c r="J26" s="169"/>
      <c r="K26" s="106">
        <v>0</v>
      </c>
      <c r="L26" s="96">
        <v>0</v>
      </c>
    </row>
    <row r="27" spans="1:12" s="84" customFormat="1" ht="15" customHeight="1" x14ac:dyDescent="0.25">
      <c r="A27" s="83"/>
      <c r="B27" s="172" t="s">
        <v>31</v>
      </c>
      <c r="C27" s="172"/>
      <c r="D27" s="172"/>
      <c r="E27" s="172"/>
      <c r="F27" s="97">
        <v>1000</v>
      </c>
      <c r="G27" s="98" t="s">
        <v>29</v>
      </c>
      <c r="H27" s="99">
        <f>Расшифровка!AJ19</f>
        <v>55365178.25</v>
      </c>
      <c r="I27" s="173">
        <f>I29</f>
        <v>41835362.818679996</v>
      </c>
      <c r="J27" s="173"/>
      <c r="K27" s="100">
        <f>K29</f>
        <v>39885794.850569993</v>
      </c>
      <c r="L27" s="101">
        <v>0</v>
      </c>
    </row>
    <row r="28" spans="1:12" s="84" customFormat="1" ht="26.1" customHeight="1" x14ac:dyDescent="0.25">
      <c r="A28" s="83"/>
      <c r="B28" s="178" t="s">
        <v>32</v>
      </c>
      <c r="C28" s="178"/>
      <c r="D28" s="178"/>
      <c r="E28" s="178"/>
      <c r="F28" s="120">
        <v>1100</v>
      </c>
      <c r="G28" s="121">
        <v>120</v>
      </c>
      <c r="H28" s="106">
        <v>0</v>
      </c>
      <c r="I28" s="169">
        <v>0</v>
      </c>
      <c r="J28" s="169"/>
      <c r="K28" s="106">
        <v>0</v>
      </c>
      <c r="L28" s="96">
        <v>0</v>
      </c>
    </row>
    <row r="29" spans="1:12" s="84" customFormat="1" ht="15" customHeight="1" x14ac:dyDescent="0.25">
      <c r="A29" s="83"/>
      <c r="B29" s="178" t="s">
        <v>33</v>
      </c>
      <c r="C29" s="178"/>
      <c r="D29" s="178"/>
      <c r="E29" s="178"/>
      <c r="F29" s="97">
        <v>1200</v>
      </c>
      <c r="G29" s="122">
        <v>130</v>
      </c>
      <c r="H29" s="99">
        <f>H30</f>
        <v>55365178.249999993</v>
      </c>
      <c r="I29" s="173">
        <f>I30</f>
        <v>41835362.818679996</v>
      </c>
      <c r="J29" s="173"/>
      <c r="K29" s="100">
        <f>K30</f>
        <v>39885794.850569993</v>
      </c>
      <c r="L29" s="101">
        <v>0</v>
      </c>
    </row>
    <row r="30" spans="1:12" s="84" customFormat="1" ht="38.1" customHeight="1" x14ac:dyDescent="0.25">
      <c r="A30" s="83"/>
      <c r="B30" s="168" t="s">
        <v>34</v>
      </c>
      <c r="C30" s="168"/>
      <c r="D30" s="168"/>
      <c r="E30" s="168"/>
      <c r="F30" s="97">
        <v>1210</v>
      </c>
      <c r="G30" s="123">
        <v>130</v>
      </c>
      <c r="H30" s="107">
        <f>H54</f>
        <v>55365178.249999993</v>
      </c>
      <c r="I30" s="169">
        <f>I54</f>
        <v>41835362.818679996</v>
      </c>
      <c r="J30" s="169"/>
      <c r="K30" s="124">
        <f>K54</f>
        <v>39885794.850569993</v>
      </c>
      <c r="L30" s="125">
        <v>0</v>
      </c>
    </row>
    <row r="31" spans="1:12" s="84" customFormat="1" ht="26.1" customHeight="1" x14ac:dyDescent="0.25">
      <c r="A31" s="83"/>
      <c r="B31" s="168" t="s">
        <v>35</v>
      </c>
      <c r="C31" s="168"/>
      <c r="D31" s="168"/>
      <c r="E31" s="168"/>
      <c r="F31" s="120">
        <v>1220</v>
      </c>
      <c r="G31" s="121">
        <v>130</v>
      </c>
      <c r="H31" s="106">
        <v>0</v>
      </c>
      <c r="I31" s="169">
        <v>0</v>
      </c>
      <c r="J31" s="169"/>
      <c r="K31" s="106">
        <v>0</v>
      </c>
      <c r="L31" s="96">
        <v>0</v>
      </c>
    </row>
    <row r="32" spans="1:12" s="84" customFormat="1" ht="15" customHeight="1" x14ac:dyDescent="0.25">
      <c r="A32" s="83"/>
      <c r="B32" s="187" t="s">
        <v>36</v>
      </c>
      <c r="C32" s="187"/>
      <c r="D32" s="187"/>
      <c r="E32" s="187"/>
      <c r="F32" s="120">
        <v>1230</v>
      </c>
      <c r="G32" s="121">
        <v>130</v>
      </c>
      <c r="H32" s="106">
        <v>0</v>
      </c>
      <c r="I32" s="169">
        <v>0</v>
      </c>
      <c r="J32" s="169"/>
      <c r="K32" s="106">
        <v>0</v>
      </c>
      <c r="L32" s="96">
        <v>0</v>
      </c>
    </row>
    <row r="33" spans="1:12" s="84" customFormat="1" ht="15" customHeight="1" x14ac:dyDescent="0.25">
      <c r="A33" s="83"/>
      <c r="B33" s="183" t="s">
        <v>37</v>
      </c>
      <c r="C33" s="183"/>
      <c r="D33" s="183"/>
      <c r="E33" s="183"/>
      <c r="F33" s="97">
        <v>1300</v>
      </c>
      <c r="G33" s="122">
        <v>140</v>
      </c>
      <c r="H33" s="100">
        <v>0</v>
      </c>
      <c r="I33" s="173">
        <v>0</v>
      </c>
      <c r="J33" s="173"/>
      <c r="K33" s="100">
        <v>0</v>
      </c>
      <c r="L33" s="101">
        <v>0</v>
      </c>
    </row>
    <row r="34" spans="1:12" s="84" customFormat="1" ht="15" customHeight="1" x14ac:dyDescent="0.25">
      <c r="A34" s="83"/>
      <c r="B34" s="183" t="s">
        <v>38</v>
      </c>
      <c r="C34" s="183"/>
      <c r="D34" s="183"/>
      <c r="E34" s="183"/>
      <c r="F34" s="120">
        <v>1400</v>
      </c>
      <c r="G34" s="121">
        <v>150</v>
      </c>
      <c r="H34" s="106">
        <v>0</v>
      </c>
      <c r="I34" s="169">
        <v>0</v>
      </c>
      <c r="J34" s="169"/>
      <c r="K34" s="106">
        <v>0</v>
      </c>
      <c r="L34" s="96">
        <v>0</v>
      </c>
    </row>
    <row r="35" spans="1:12" s="84" customFormat="1" ht="26.1" hidden="1" customHeight="1" x14ac:dyDescent="0.25">
      <c r="A35" s="83"/>
      <c r="B35" s="168" t="s">
        <v>39</v>
      </c>
      <c r="C35" s="168"/>
      <c r="D35" s="168"/>
      <c r="E35" s="168"/>
      <c r="F35" s="120">
        <v>1410</v>
      </c>
      <c r="G35" s="121">
        <v>150</v>
      </c>
      <c r="H35" s="106">
        <v>0</v>
      </c>
      <c r="I35" s="169">
        <v>0</v>
      </c>
      <c r="J35" s="169"/>
      <c r="K35" s="106">
        <v>0</v>
      </c>
      <c r="L35" s="96">
        <v>0</v>
      </c>
    </row>
    <row r="36" spans="1:12" s="84" customFormat="1" ht="15" hidden="1" customHeight="1" x14ac:dyDescent="0.25">
      <c r="A36" s="83"/>
      <c r="B36" s="168" t="s">
        <v>40</v>
      </c>
      <c r="C36" s="168"/>
      <c r="D36" s="168"/>
      <c r="E36" s="168"/>
      <c r="F36" s="120">
        <v>1420</v>
      </c>
      <c r="G36" s="121">
        <v>150</v>
      </c>
      <c r="H36" s="106">
        <v>0</v>
      </c>
      <c r="I36" s="169">
        <v>0</v>
      </c>
      <c r="J36" s="169"/>
      <c r="K36" s="106">
        <v>0</v>
      </c>
      <c r="L36" s="96">
        <v>0</v>
      </c>
    </row>
    <row r="37" spans="1:12" s="84" customFormat="1" ht="26.1" hidden="1" customHeight="1" x14ac:dyDescent="0.25">
      <c r="A37" s="83"/>
      <c r="B37" s="170" t="s">
        <v>41</v>
      </c>
      <c r="C37" s="170"/>
      <c r="D37" s="170"/>
      <c r="E37" s="170"/>
      <c r="F37" s="126">
        <v>1430</v>
      </c>
      <c r="G37" s="127">
        <v>150</v>
      </c>
      <c r="H37" s="108">
        <v>0</v>
      </c>
      <c r="I37" s="175">
        <v>0</v>
      </c>
      <c r="J37" s="175"/>
      <c r="K37" s="108">
        <v>0</v>
      </c>
      <c r="L37" s="128">
        <v>0</v>
      </c>
    </row>
    <row r="38" spans="1:12" s="84" customFormat="1" ht="15" customHeight="1" x14ac:dyDescent="0.25">
      <c r="A38" s="83"/>
      <c r="B38" s="180" t="s">
        <v>42</v>
      </c>
      <c r="C38" s="180"/>
      <c r="D38" s="180"/>
      <c r="E38" s="180"/>
      <c r="F38" s="97">
        <v>1500</v>
      </c>
      <c r="G38" s="122">
        <v>180</v>
      </c>
      <c r="H38" s="100">
        <v>0</v>
      </c>
      <c r="I38" s="173">
        <v>0</v>
      </c>
      <c r="J38" s="173"/>
      <c r="K38" s="100">
        <v>0</v>
      </c>
      <c r="L38" s="101">
        <v>0</v>
      </c>
    </row>
    <row r="39" spans="1:12" s="84" customFormat="1" ht="15" customHeight="1" x14ac:dyDescent="0.25">
      <c r="A39" s="83"/>
      <c r="B39" s="178" t="s">
        <v>43</v>
      </c>
      <c r="C39" s="178"/>
      <c r="D39" s="178"/>
      <c r="E39" s="178"/>
      <c r="F39" s="120">
        <v>1600</v>
      </c>
      <c r="G39" s="95" t="s">
        <v>29</v>
      </c>
      <c r="H39" s="106">
        <v>0</v>
      </c>
      <c r="I39" s="169">
        <v>0</v>
      </c>
      <c r="J39" s="169"/>
      <c r="K39" s="106">
        <v>0</v>
      </c>
      <c r="L39" s="96">
        <v>0</v>
      </c>
    </row>
    <row r="40" spans="1:12" s="84" customFormat="1" ht="26.1" hidden="1" customHeight="1" x14ac:dyDescent="0.25">
      <c r="A40" s="83"/>
      <c r="B40" s="186" t="s">
        <v>44</v>
      </c>
      <c r="C40" s="186"/>
      <c r="D40" s="186"/>
      <c r="E40" s="186"/>
      <c r="F40" s="120">
        <v>1610</v>
      </c>
      <c r="G40" s="121">
        <v>400</v>
      </c>
      <c r="H40" s="106">
        <v>0</v>
      </c>
      <c r="I40" s="169">
        <v>0</v>
      </c>
      <c r="J40" s="169"/>
      <c r="K40" s="106">
        <v>0</v>
      </c>
      <c r="L40" s="96">
        <v>0</v>
      </c>
    </row>
    <row r="41" spans="1:12" s="84" customFormat="1" ht="26.1" hidden="1" customHeight="1" x14ac:dyDescent="0.25">
      <c r="A41" s="83"/>
      <c r="B41" s="185" t="s">
        <v>45</v>
      </c>
      <c r="C41" s="185"/>
      <c r="D41" s="185"/>
      <c r="E41" s="185"/>
      <c r="F41" s="120">
        <v>1611</v>
      </c>
      <c r="G41" s="121">
        <v>410</v>
      </c>
      <c r="H41" s="106">
        <v>0</v>
      </c>
      <c r="I41" s="169">
        <v>0</v>
      </c>
      <c r="J41" s="169"/>
      <c r="K41" s="106">
        <v>0</v>
      </c>
      <c r="L41" s="96">
        <v>0</v>
      </c>
    </row>
    <row r="42" spans="1:12" s="84" customFormat="1" ht="15" hidden="1" customHeight="1" x14ac:dyDescent="0.25">
      <c r="A42" s="83"/>
      <c r="B42" s="185" t="s">
        <v>46</v>
      </c>
      <c r="C42" s="185"/>
      <c r="D42" s="185"/>
      <c r="E42" s="185"/>
      <c r="F42" s="120">
        <v>1612</v>
      </c>
      <c r="G42" s="121">
        <v>420</v>
      </c>
      <c r="H42" s="106">
        <v>0</v>
      </c>
      <c r="I42" s="169">
        <v>0</v>
      </c>
      <c r="J42" s="169"/>
      <c r="K42" s="106">
        <v>0</v>
      </c>
      <c r="L42" s="96">
        <v>0</v>
      </c>
    </row>
    <row r="43" spans="1:12" s="84" customFormat="1" ht="15" hidden="1" customHeight="1" x14ac:dyDescent="0.25">
      <c r="A43" s="83"/>
      <c r="B43" s="185" t="s">
        <v>47</v>
      </c>
      <c r="C43" s="185"/>
      <c r="D43" s="185"/>
      <c r="E43" s="185"/>
      <c r="F43" s="120">
        <v>1613</v>
      </c>
      <c r="G43" s="121">
        <v>430</v>
      </c>
      <c r="H43" s="106">
        <v>0</v>
      </c>
      <c r="I43" s="169">
        <v>0</v>
      </c>
      <c r="J43" s="169"/>
      <c r="K43" s="106">
        <v>0</v>
      </c>
      <c r="L43" s="96">
        <v>0</v>
      </c>
    </row>
    <row r="44" spans="1:12" s="84" customFormat="1" ht="15" hidden="1" customHeight="1" x14ac:dyDescent="0.25">
      <c r="A44" s="83"/>
      <c r="B44" s="185" t="s">
        <v>48</v>
      </c>
      <c r="C44" s="185"/>
      <c r="D44" s="185"/>
      <c r="E44" s="185"/>
      <c r="F44" s="120">
        <v>1614</v>
      </c>
      <c r="G44" s="121">
        <v>440</v>
      </c>
      <c r="H44" s="106">
        <v>0</v>
      </c>
      <c r="I44" s="169">
        <v>0</v>
      </c>
      <c r="J44" s="169"/>
      <c r="K44" s="106">
        <v>0</v>
      </c>
      <c r="L44" s="96">
        <v>0</v>
      </c>
    </row>
    <row r="45" spans="1:12" s="84" customFormat="1" ht="15" hidden="1" customHeight="1" x14ac:dyDescent="0.25">
      <c r="A45" s="83"/>
      <c r="B45" s="170" t="s">
        <v>49</v>
      </c>
      <c r="C45" s="170"/>
      <c r="D45" s="170"/>
      <c r="E45" s="170"/>
      <c r="F45" s="120">
        <v>1620</v>
      </c>
      <c r="G45" s="121">
        <v>600</v>
      </c>
      <c r="H45" s="106">
        <v>0</v>
      </c>
      <c r="I45" s="169">
        <v>0</v>
      </c>
      <c r="J45" s="169"/>
      <c r="K45" s="106">
        <v>0</v>
      </c>
      <c r="L45" s="96">
        <v>0</v>
      </c>
    </row>
    <row r="46" spans="1:12" s="84" customFormat="1" ht="26.1" hidden="1" customHeight="1" x14ac:dyDescent="0.25">
      <c r="A46" s="83"/>
      <c r="B46" s="185" t="s">
        <v>50</v>
      </c>
      <c r="C46" s="185"/>
      <c r="D46" s="185"/>
      <c r="E46" s="185"/>
      <c r="F46" s="120">
        <v>1621</v>
      </c>
      <c r="G46" s="121">
        <v>620</v>
      </c>
      <c r="H46" s="106">
        <v>0</v>
      </c>
      <c r="I46" s="169">
        <v>0</v>
      </c>
      <c r="J46" s="169"/>
      <c r="K46" s="106">
        <v>0</v>
      </c>
      <c r="L46" s="96">
        <v>0</v>
      </c>
    </row>
    <row r="47" spans="1:12" s="84" customFormat="1" ht="26.1" hidden="1" customHeight="1" x14ac:dyDescent="0.25">
      <c r="A47" s="83"/>
      <c r="B47" s="185" t="s">
        <v>51</v>
      </c>
      <c r="C47" s="185"/>
      <c r="D47" s="185"/>
      <c r="E47" s="185"/>
      <c r="F47" s="120">
        <v>1622</v>
      </c>
      <c r="G47" s="121">
        <v>630</v>
      </c>
      <c r="H47" s="106">
        <v>0</v>
      </c>
      <c r="I47" s="169">
        <v>0</v>
      </c>
      <c r="J47" s="169"/>
      <c r="K47" s="106">
        <v>0</v>
      </c>
      <c r="L47" s="96">
        <v>0</v>
      </c>
    </row>
    <row r="48" spans="1:12" s="84" customFormat="1" ht="15" hidden="1" customHeight="1" x14ac:dyDescent="0.25">
      <c r="A48" s="83"/>
      <c r="B48" s="177" t="s">
        <v>52</v>
      </c>
      <c r="C48" s="177"/>
      <c r="D48" s="177"/>
      <c r="E48" s="177"/>
      <c r="F48" s="120">
        <v>1623</v>
      </c>
      <c r="G48" s="121">
        <v>650</v>
      </c>
      <c r="H48" s="106">
        <v>0</v>
      </c>
      <c r="I48" s="169">
        <v>0</v>
      </c>
      <c r="J48" s="169"/>
      <c r="K48" s="106">
        <v>0</v>
      </c>
      <c r="L48" s="96">
        <v>0</v>
      </c>
    </row>
    <row r="49" spans="1:12" s="84" customFormat="1" ht="15" customHeight="1" x14ac:dyDescent="0.25">
      <c r="A49" s="83"/>
      <c r="B49" s="178" t="s">
        <v>53</v>
      </c>
      <c r="C49" s="178"/>
      <c r="D49" s="178"/>
      <c r="E49" s="178"/>
      <c r="F49" s="120">
        <v>1700</v>
      </c>
      <c r="G49" s="95" t="s">
        <v>29</v>
      </c>
      <c r="H49" s="106">
        <v>0</v>
      </c>
      <c r="I49" s="169">
        <v>0</v>
      </c>
      <c r="J49" s="169"/>
      <c r="K49" s="106">
        <v>0</v>
      </c>
      <c r="L49" s="96">
        <v>0</v>
      </c>
    </row>
    <row r="50" spans="1:12" s="84" customFormat="1" ht="26.1" customHeight="1" x14ac:dyDescent="0.25">
      <c r="A50" s="83"/>
      <c r="B50" s="168" t="s">
        <v>54</v>
      </c>
      <c r="C50" s="168"/>
      <c r="D50" s="168"/>
      <c r="E50" s="168"/>
      <c r="F50" s="120">
        <v>1710</v>
      </c>
      <c r="G50" s="121">
        <v>510</v>
      </c>
      <c r="H50" s="106">
        <v>0</v>
      </c>
      <c r="I50" s="169">
        <v>0</v>
      </c>
      <c r="J50" s="169"/>
      <c r="K50" s="106">
        <v>0</v>
      </c>
      <c r="L50" s="129" t="s">
        <v>29</v>
      </c>
    </row>
    <row r="51" spans="1:12" s="84" customFormat="1" ht="15" customHeight="1" x14ac:dyDescent="0.25">
      <c r="A51" s="83"/>
      <c r="B51" s="176" t="s">
        <v>55</v>
      </c>
      <c r="C51" s="176"/>
      <c r="D51" s="176"/>
      <c r="E51" s="176"/>
      <c r="F51" s="120">
        <v>1720</v>
      </c>
      <c r="G51" s="121">
        <v>510</v>
      </c>
      <c r="H51" s="106">
        <v>0</v>
      </c>
      <c r="I51" s="169">
        <v>0</v>
      </c>
      <c r="J51" s="169"/>
      <c r="K51" s="106">
        <v>0</v>
      </c>
      <c r="L51" s="96">
        <v>0</v>
      </c>
    </row>
    <row r="52" spans="1:12" s="84" customFormat="1" ht="15" customHeight="1" x14ac:dyDescent="0.25">
      <c r="A52" s="83"/>
      <c r="B52" s="168" t="s">
        <v>56</v>
      </c>
      <c r="C52" s="168"/>
      <c r="D52" s="168"/>
      <c r="E52" s="168"/>
      <c r="F52" s="120">
        <v>1730</v>
      </c>
      <c r="G52" s="121">
        <v>640</v>
      </c>
      <c r="H52" s="106">
        <v>0</v>
      </c>
      <c r="I52" s="169">
        <v>0</v>
      </c>
      <c r="J52" s="169"/>
      <c r="K52" s="106">
        <v>0</v>
      </c>
      <c r="L52" s="96">
        <v>0</v>
      </c>
    </row>
    <row r="53" spans="1:12" s="84" customFormat="1" ht="15" customHeight="1" x14ac:dyDescent="0.25">
      <c r="A53" s="83"/>
      <c r="B53" s="168" t="s">
        <v>57</v>
      </c>
      <c r="C53" s="168"/>
      <c r="D53" s="168"/>
      <c r="E53" s="168"/>
      <c r="F53" s="130">
        <v>1740</v>
      </c>
      <c r="G53" s="131">
        <v>710</v>
      </c>
      <c r="H53" s="109">
        <v>0</v>
      </c>
      <c r="I53" s="184">
        <v>0</v>
      </c>
      <c r="J53" s="184"/>
      <c r="K53" s="109">
        <v>0</v>
      </c>
      <c r="L53" s="132">
        <v>0</v>
      </c>
    </row>
    <row r="54" spans="1:12" s="134" customFormat="1" ht="15" customHeight="1" x14ac:dyDescent="0.25">
      <c r="A54" s="133"/>
      <c r="B54" s="172" t="s">
        <v>58</v>
      </c>
      <c r="C54" s="172"/>
      <c r="D54" s="172"/>
      <c r="E54" s="172"/>
      <c r="F54" s="120">
        <v>2000</v>
      </c>
      <c r="G54" s="95" t="s">
        <v>29</v>
      </c>
      <c r="H54" s="92">
        <f>H55+H64+H70+H74+H81+H84</f>
        <v>55365178.249999993</v>
      </c>
      <c r="I54" s="169">
        <f>I55+I64+I70+I74+I81+I84</f>
        <v>41835362.818679996</v>
      </c>
      <c r="J54" s="169"/>
      <c r="K54" s="106">
        <f>K55+K64+K70+K74+K81+K84</f>
        <v>39885794.850569993</v>
      </c>
      <c r="L54" s="96">
        <v>0</v>
      </c>
    </row>
    <row r="55" spans="1:12" s="137" customFormat="1" ht="26.1" customHeight="1" x14ac:dyDescent="0.25">
      <c r="A55" s="135"/>
      <c r="B55" s="183" t="s">
        <v>59</v>
      </c>
      <c r="C55" s="183"/>
      <c r="D55" s="183"/>
      <c r="E55" s="183"/>
      <c r="F55" s="120">
        <v>2100</v>
      </c>
      <c r="G55" s="95" t="s">
        <v>29</v>
      </c>
      <c r="H55" s="92">
        <f>H56+H57+H59</f>
        <v>47872728.319999993</v>
      </c>
      <c r="I55" s="169">
        <f>I56+I57+I59</f>
        <v>35309647.673599996</v>
      </c>
      <c r="J55" s="169"/>
      <c r="K55" s="106">
        <f>K56+K57+K59</f>
        <v>33448450.540799994</v>
      </c>
      <c r="L55" s="136" t="s">
        <v>29</v>
      </c>
    </row>
    <row r="56" spans="1:12" s="84" customFormat="1" ht="26.1" customHeight="1" x14ac:dyDescent="0.25">
      <c r="A56" s="83"/>
      <c r="B56" s="168" t="s">
        <v>60</v>
      </c>
      <c r="C56" s="168"/>
      <c r="D56" s="168"/>
      <c r="E56" s="168"/>
      <c r="F56" s="120">
        <v>2110</v>
      </c>
      <c r="G56" s="121">
        <v>111</v>
      </c>
      <c r="H56" s="92">
        <f>Расшифровка!AJ20+Расшифровка!AJ21+Расшифровка!AJ25+Расшифровка!AJ27</f>
        <v>35156874.879999995</v>
      </c>
      <c r="I56" s="169">
        <f>H56*0.73</f>
        <v>25664518.662399996</v>
      </c>
      <c r="J56" s="169"/>
      <c r="K56" s="138">
        <f>H56*0.69</f>
        <v>24258243.667199995</v>
      </c>
      <c r="L56" s="136" t="s">
        <v>29</v>
      </c>
    </row>
    <row r="57" spans="1:12" s="84" customFormat="1" ht="15" customHeight="1" x14ac:dyDescent="0.25">
      <c r="A57" s="83"/>
      <c r="B57" s="168" t="s">
        <v>61</v>
      </c>
      <c r="C57" s="168"/>
      <c r="D57" s="168"/>
      <c r="E57" s="168"/>
      <c r="F57" s="120">
        <v>2120</v>
      </c>
      <c r="G57" s="121">
        <v>112</v>
      </c>
      <c r="H57" s="92">
        <f>Расшифровка!AJ22</f>
        <v>1342800</v>
      </c>
      <c r="I57" s="169">
        <f>H57</f>
        <v>1342800</v>
      </c>
      <c r="J57" s="169"/>
      <c r="K57" s="106">
        <f>H57</f>
        <v>1342800</v>
      </c>
      <c r="L57" s="136" t="s">
        <v>29</v>
      </c>
    </row>
    <row r="58" spans="1:12" s="84" customFormat="1" ht="15" customHeight="1" x14ac:dyDescent="0.25">
      <c r="A58" s="83"/>
      <c r="B58" s="168" t="s">
        <v>62</v>
      </c>
      <c r="C58" s="168"/>
      <c r="D58" s="168"/>
      <c r="E58" s="168"/>
      <c r="F58" s="120">
        <v>2130</v>
      </c>
      <c r="G58" s="121">
        <v>113</v>
      </c>
      <c r="H58" s="106">
        <v>0</v>
      </c>
      <c r="I58" s="169">
        <v>0</v>
      </c>
      <c r="J58" s="169"/>
      <c r="K58" s="106">
        <v>0</v>
      </c>
      <c r="L58" s="136" t="s">
        <v>29</v>
      </c>
    </row>
    <row r="59" spans="1:12" s="84" customFormat="1" ht="26.1" customHeight="1" x14ac:dyDescent="0.25">
      <c r="A59" s="83"/>
      <c r="B59" s="168" t="s">
        <v>63</v>
      </c>
      <c r="C59" s="168"/>
      <c r="D59" s="168"/>
      <c r="E59" s="168"/>
      <c r="F59" s="139">
        <v>2140</v>
      </c>
      <c r="G59" s="140">
        <v>119</v>
      </c>
      <c r="H59" s="92">
        <f>Расшифровка!AJ23+Расшифровка!AJ24+Расшифровка!AJ26+Расшифровка!AJ28</f>
        <v>11373053.439999999</v>
      </c>
      <c r="I59" s="181">
        <f>H59*0.73</f>
        <v>8302329.0111999996</v>
      </c>
      <c r="J59" s="181"/>
      <c r="K59" s="141">
        <f>H59*0.69</f>
        <v>7847406.8735999987</v>
      </c>
      <c r="L59" s="136" t="s">
        <v>29</v>
      </c>
    </row>
    <row r="60" spans="1:12" s="84" customFormat="1" ht="15" customHeight="1" x14ac:dyDescent="0.25">
      <c r="A60" s="83"/>
      <c r="B60" s="168" t="s">
        <v>64</v>
      </c>
      <c r="C60" s="168"/>
      <c r="D60" s="168"/>
      <c r="E60" s="168"/>
      <c r="F60" s="142">
        <v>2150</v>
      </c>
      <c r="G60" s="143">
        <v>131</v>
      </c>
      <c r="H60" s="100">
        <v>0</v>
      </c>
      <c r="I60" s="182">
        <v>0</v>
      </c>
      <c r="J60" s="182"/>
      <c r="K60" s="100">
        <v>0</v>
      </c>
      <c r="L60" s="144" t="s">
        <v>29</v>
      </c>
    </row>
    <row r="61" spans="1:12" s="84" customFormat="1" ht="26.1" customHeight="1" x14ac:dyDescent="0.25">
      <c r="A61" s="83"/>
      <c r="B61" s="168" t="s">
        <v>65</v>
      </c>
      <c r="C61" s="168"/>
      <c r="D61" s="168"/>
      <c r="E61" s="168"/>
      <c r="F61" s="142">
        <v>2160</v>
      </c>
      <c r="G61" s="143">
        <v>133</v>
      </c>
      <c r="H61" s="100">
        <v>0</v>
      </c>
      <c r="I61" s="182">
        <v>0</v>
      </c>
      <c r="J61" s="182"/>
      <c r="K61" s="100">
        <v>0</v>
      </c>
      <c r="L61" s="101">
        <v>0</v>
      </c>
    </row>
    <row r="62" spans="1:12" s="84" customFormat="1" ht="15" customHeight="1" x14ac:dyDescent="0.25">
      <c r="A62" s="83"/>
      <c r="B62" s="168" t="s">
        <v>66</v>
      </c>
      <c r="C62" s="168"/>
      <c r="D62" s="168"/>
      <c r="E62" s="168"/>
      <c r="F62" s="139">
        <v>2170</v>
      </c>
      <c r="G62" s="140">
        <v>134</v>
      </c>
      <c r="H62" s="106">
        <v>0</v>
      </c>
      <c r="I62" s="169">
        <v>0</v>
      </c>
      <c r="J62" s="169"/>
      <c r="K62" s="106">
        <v>0</v>
      </c>
      <c r="L62" s="136" t="s">
        <v>29</v>
      </c>
    </row>
    <row r="63" spans="1:12" s="84" customFormat="1" ht="26.1" customHeight="1" x14ac:dyDescent="0.25">
      <c r="A63" s="83"/>
      <c r="B63" s="170" t="s">
        <v>67</v>
      </c>
      <c r="C63" s="170"/>
      <c r="D63" s="170"/>
      <c r="E63" s="170"/>
      <c r="F63" s="145">
        <v>2180</v>
      </c>
      <c r="G63" s="146">
        <v>139</v>
      </c>
      <c r="H63" s="108">
        <v>0</v>
      </c>
      <c r="I63" s="175">
        <v>0</v>
      </c>
      <c r="J63" s="175"/>
      <c r="K63" s="108">
        <v>0</v>
      </c>
      <c r="L63" s="147" t="s">
        <v>29</v>
      </c>
    </row>
    <row r="64" spans="1:12" s="137" customFormat="1" ht="15" customHeight="1" x14ac:dyDescent="0.25">
      <c r="A64" s="135"/>
      <c r="B64" s="180" t="s">
        <v>68</v>
      </c>
      <c r="C64" s="180"/>
      <c r="D64" s="180"/>
      <c r="E64" s="180"/>
      <c r="F64" s="97">
        <v>2200</v>
      </c>
      <c r="G64" s="122">
        <v>300</v>
      </c>
      <c r="H64" s="100">
        <v>0</v>
      </c>
      <c r="I64" s="173">
        <v>0</v>
      </c>
      <c r="J64" s="173"/>
      <c r="K64" s="100">
        <v>0</v>
      </c>
      <c r="L64" s="144" t="s">
        <v>29</v>
      </c>
    </row>
    <row r="65" spans="1:12" s="84" customFormat="1" ht="26.1" customHeight="1" x14ac:dyDescent="0.25">
      <c r="A65" s="83"/>
      <c r="B65" s="168" t="s">
        <v>69</v>
      </c>
      <c r="C65" s="168"/>
      <c r="D65" s="168"/>
      <c r="E65" s="168"/>
      <c r="F65" s="120">
        <v>2210</v>
      </c>
      <c r="G65" s="121">
        <v>321</v>
      </c>
      <c r="H65" s="106">
        <v>0</v>
      </c>
      <c r="I65" s="169">
        <v>0</v>
      </c>
      <c r="J65" s="169"/>
      <c r="K65" s="106">
        <v>0</v>
      </c>
      <c r="L65" s="136" t="s">
        <v>29</v>
      </c>
    </row>
    <row r="66" spans="1:12" s="84" customFormat="1" ht="15" customHeight="1" x14ac:dyDescent="0.25">
      <c r="A66" s="83"/>
      <c r="B66" s="168" t="s">
        <v>70</v>
      </c>
      <c r="C66" s="168"/>
      <c r="D66" s="168"/>
      <c r="E66" s="168"/>
      <c r="F66" s="120">
        <v>2220</v>
      </c>
      <c r="G66" s="121">
        <v>323</v>
      </c>
      <c r="H66" s="106">
        <v>0</v>
      </c>
      <c r="I66" s="169">
        <v>0</v>
      </c>
      <c r="J66" s="169"/>
      <c r="K66" s="106">
        <v>0</v>
      </c>
      <c r="L66" s="96">
        <v>0</v>
      </c>
    </row>
    <row r="67" spans="1:12" s="84" customFormat="1" ht="26.1" customHeight="1" x14ac:dyDescent="0.25">
      <c r="A67" s="83"/>
      <c r="B67" s="168" t="s">
        <v>71</v>
      </c>
      <c r="C67" s="168"/>
      <c r="D67" s="168"/>
      <c r="E67" s="168"/>
      <c r="F67" s="120">
        <v>2230</v>
      </c>
      <c r="G67" s="121">
        <v>340</v>
      </c>
      <c r="H67" s="106">
        <v>0</v>
      </c>
      <c r="I67" s="169">
        <v>0</v>
      </c>
      <c r="J67" s="169"/>
      <c r="K67" s="106">
        <v>0</v>
      </c>
      <c r="L67" s="136" t="s">
        <v>29</v>
      </c>
    </row>
    <row r="68" spans="1:12" s="84" customFormat="1" ht="38.1" customHeight="1" x14ac:dyDescent="0.25">
      <c r="A68" s="83"/>
      <c r="B68" s="168" t="s">
        <v>72</v>
      </c>
      <c r="C68" s="168"/>
      <c r="D68" s="168"/>
      <c r="E68" s="168"/>
      <c r="F68" s="120">
        <v>2240</v>
      </c>
      <c r="G68" s="121">
        <v>350</v>
      </c>
      <c r="H68" s="106">
        <v>0</v>
      </c>
      <c r="I68" s="169">
        <v>0</v>
      </c>
      <c r="J68" s="169"/>
      <c r="K68" s="106">
        <v>0</v>
      </c>
      <c r="L68" s="136" t="s">
        <v>29</v>
      </c>
    </row>
    <row r="69" spans="1:12" s="84" customFormat="1" ht="15" customHeight="1" x14ac:dyDescent="0.25">
      <c r="A69" s="83"/>
      <c r="B69" s="168" t="s">
        <v>73</v>
      </c>
      <c r="C69" s="168"/>
      <c r="D69" s="168"/>
      <c r="E69" s="168"/>
      <c r="F69" s="120">
        <v>2250</v>
      </c>
      <c r="G69" s="121">
        <v>360</v>
      </c>
      <c r="H69" s="106">
        <v>0</v>
      </c>
      <c r="I69" s="169">
        <v>0</v>
      </c>
      <c r="J69" s="169"/>
      <c r="K69" s="106">
        <v>0</v>
      </c>
      <c r="L69" s="136" t="s">
        <v>29</v>
      </c>
    </row>
    <row r="70" spans="1:12" s="137" customFormat="1" ht="15" customHeight="1" x14ac:dyDescent="0.25">
      <c r="A70" s="135"/>
      <c r="B70" s="178" t="s">
        <v>74</v>
      </c>
      <c r="C70" s="178"/>
      <c r="D70" s="178"/>
      <c r="E70" s="178"/>
      <c r="F70" s="120">
        <v>2300</v>
      </c>
      <c r="G70" s="121">
        <v>850</v>
      </c>
      <c r="H70" s="92">
        <f>H71+H72+H73</f>
        <v>5794</v>
      </c>
      <c r="I70" s="169">
        <f>H70</f>
        <v>5794</v>
      </c>
      <c r="J70" s="169"/>
      <c r="K70" s="106">
        <f>H70</f>
        <v>5794</v>
      </c>
      <c r="L70" s="136" t="s">
        <v>29</v>
      </c>
    </row>
    <row r="71" spans="1:12" s="84" customFormat="1" ht="26.1" customHeight="1" x14ac:dyDescent="0.25">
      <c r="A71" s="83"/>
      <c r="B71" s="168" t="s">
        <v>75</v>
      </c>
      <c r="C71" s="168"/>
      <c r="D71" s="168"/>
      <c r="E71" s="168"/>
      <c r="F71" s="120">
        <v>2310</v>
      </c>
      <c r="G71" s="121">
        <v>851</v>
      </c>
      <c r="H71" s="92">
        <f>Расшифровка!AJ39</f>
        <v>5694</v>
      </c>
      <c r="I71" s="179">
        <f>H71*0.74</f>
        <v>4213.5600000000004</v>
      </c>
      <c r="J71" s="179"/>
      <c r="K71" s="141">
        <f>H71*0.82</f>
        <v>4669.08</v>
      </c>
      <c r="L71" s="136" t="s">
        <v>29</v>
      </c>
    </row>
    <row r="72" spans="1:12" s="84" customFormat="1" ht="26.1" customHeight="1" x14ac:dyDescent="0.25">
      <c r="A72" s="83"/>
      <c r="B72" s="168" t="s">
        <v>76</v>
      </c>
      <c r="C72" s="168"/>
      <c r="D72" s="168"/>
      <c r="E72" s="168"/>
      <c r="F72" s="120">
        <v>2320</v>
      </c>
      <c r="G72" s="121">
        <v>852</v>
      </c>
      <c r="H72" s="106">
        <f>Расшифровка!AJ40</f>
        <v>0</v>
      </c>
      <c r="I72" s="169">
        <v>0</v>
      </c>
      <c r="J72" s="169"/>
      <c r="K72" s="106">
        <v>0</v>
      </c>
      <c r="L72" s="136" t="s">
        <v>29</v>
      </c>
    </row>
    <row r="73" spans="1:12" s="84" customFormat="1" ht="15" customHeight="1" x14ac:dyDescent="0.25">
      <c r="A73" s="83"/>
      <c r="B73" s="168" t="s">
        <v>77</v>
      </c>
      <c r="C73" s="168"/>
      <c r="D73" s="168"/>
      <c r="E73" s="168"/>
      <c r="F73" s="120">
        <v>2330</v>
      </c>
      <c r="G73" s="121">
        <v>853</v>
      </c>
      <c r="H73" s="92">
        <f>Расшифровка!AJ41</f>
        <v>100</v>
      </c>
      <c r="I73" s="169">
        <f>H73*0.56</f>
        <v>56.000000000000007</v>
      </c>
      <c r="J73" s="169"/>
      <c r="K73" s="106">
        <f>H73*0.56</f>
        <v>56.000000000000007</v>
      </c>
      <c r="L73" s="136" t="s">
        <v>29</v>
      </c>
    </row>
    <row r="74" spans="1:12" s="137" customFormat="1" ht="15" customHeight="1" x14ac:dyDescent="0.25">
      <c r="A74" s="135"/>
      <c r="B74" s="178" t="s">
        <v>78</v>
      </c>
      <c r="C74" s="178"/>
      <c r="D74" s="178"/>
      <c r="E74" s="178"/>
      <c r="F74" s="97">
        <v>2400</v>
      </c>
      <c r="G74" s="98" t="s">
        <v>29</v>
      </c>
      <c r="H74" s="100">
        <v>0</v>
      </c>
      <c r="I74" s="173">
        <v>0</v>
      </c>
      <c r="J74" s="173"/>
      <c r="K74" s="100">
        <v>0</v>
      </c>
      <c r="L74" s="144" t="s">
        <v>29</v>
      </c>
    </row>
    <row r="75" spans="1:12" s="137" customFormat="1" ht="26.1" customHeight="1" x14ac:dyDescent="0.25">
      <c r="A75" s="135"/>
      <c r="B75" s="168" t="s">
        <v>79</v>
      </c>
      <c r="C75" s="168"/>
      <c r="D75" s="168"/>
      <c r="E75" s="168"/>
      <c r="F75" s="120">
        <v>2410</v>
      </c>
      <c r="G75" s="121">
        <v>613</v>
      </c>
      <c r="H75" s="106">
        <v>0</v>
      </c>
      <c r="I75" s="169">
        <v>0</v>
      </c>
      <c r="J75" s="169"/>
      <c r="K75" s="106">
        <v>0</v>
      </c>
      <c r="L75" s="96">
        <v>0</v>
      </c>
    </row>
    <row r="76" spans="1:12" s="137" customFormat="1" ht="15" customHeight="1" x14ac:dyDescent="0.25">
      <c r="A76" s="135"/>
      <c r="B76" s="168" t="s">
        <v>80</v>
      </c>
      <c r="C76" s="168"/>
      <c r="D76" s="168"/>
      <c r="E76" s="168"/>
      <c r="F76" s="120">
        <v>2420</v>
      </c>
      <c r="G76" s="121">
        <v>623</v>
      </c>
      <c r="H76" s="106">
        <v>0</v>
      </c>
      <c r="I76" s="169">
        <v>0</v>
      </c>
      <c r="J76" s="169"/>
      <c r="K76" s="106">
        <v>0</v>
      </c>
      <c r="L76" s="96">
        <v>0</v>
      </c>
    </row>
    <row r="77" spans="1:12" s="137" customFormat="1" ht="26.1" customHeight="1" x14ac:dyDescent="0.25">
      <c r="A77" s="135"/>
      <c r="B77" s="168" t="s">
        <v>81</v>
      </c>
      <c r="C77" s="168"/>
      <c r="D77" s="168"/>
      <c r="E77" s="168"/>
      <c r="F77" s="120">
        <v>2430</v>
      </c>
      <c r="G77" s="121">
        <v>634</v>
      </c>
      <c r="H77" s="106">
        <v>0</v>
      </c>
      <c r="I77" s="169">
        <v>0</v>
      </c>
      <c r="J77" s="169"/>
      <c r="K77" s="106">
        <v>0</v>
      </c>
      <c r="L77" s="96">
        <v>0</v>
      </c>
    </row>
    <row r="78" spans="1:12" s="149" customFormat="1" ht="15" customHeight="1" x14ac:dyDescent="0.2">
      <c r="A78" s="148"/>
      <c r="B78" s="168" t="s">
        <v>82</v>
      </c>
      <c r="C78" s="168"/>
      <c r="D78" s="168"/>
      <c r="E78" s="168"/>
      <c r="F78" s="120">
        <v>2440</v>
      </c>
      <c r="G78" s="121">
        <v>814</v>
      </c>
      <c r="H78" s="106">
        <v>0</v>
      </c>
      <c r="I78" s="169">
        <v>0</v>
      </c>
      <c r="J78" s="169"/>
      <c r="K78" s="106">
        <v>0</v>
      </c>
      <c r="L78" s="136" t="s">
        <v>29</v>
      </c>
    </row>
    <row r="79" spans="1:12" s="84" customFormat="1" ht="15" customHeight="1" x14ac:dyDescent="0.25">
      <c r="A79" s="83"/>
      <c r="B79" s="168" t="s">
        <v>83</v>
      </c>
      <c r="C79" s="168"/>
      <c r="D79" s="168"/>
      <c r="E79" s="168"/>
      <c r="F79" s="120">
        <v>2450</v>
      </c>
      <c r="G79" s="121">
        <v>862</v>
      </c>
      <c r="H79" s="106">
        <v>0</v>
      </c>
      <c r="I79" s="169">
        <v>0</v>
      </c>
      <c r="J79" s="169"/>
      <c r="K79" s="106">
        <v>0</v>
      </c>
      <c r="L79" s="136" t="s">
        <v>29</v>
      </c>
    </row>
    <row r="80" spans="1:12" s="84" customFormat="1" ht="26.1" customHeight="1" x14ac:dyDescent="0.25">
      <c r="A80" s="83"/>
      <c r="B80" s="168" t="s">
        <v>84</v>
      </c>
      <c r="C80" s="168"/>
      <c r="D80" s="168"/>
      <c r="E80" s="168"/>
      <c r="F80" s="120">
        <v>2460</v>
      </c>
      <c r="G80" s="121">
        <v>863</v>
      </c>
      <c r="H80" s="106">
        <v>0</v>
      </c>
      <c r="I80" s="169">
        <v>0</v>
      </c>
      <c r="J80" s="169"/>
      <c r="K80" s="106">
        <v>0</v>
      </c>
      <c r="L80" s="136" t="s">
        <v>29</v>
      </c>
    </row>
    <row r="81" spans="1:12" s="137" customFormat="1" ht="15" customHeight="1" x14ac:dyDescent="0.25">
      <c r="A81" s="135"/>
      <c r="B81" s="178" t="s">
        <v>85</v>
      </c>
      <c r="C81" s="178"/>
      <c r="D81" s="178"/>
      <c r="E81" s="178"/>
      <c r="F81" s="120">
        <v>2500</v>
      </c>
      <c r="G81" s="95" t="s">
        <v>29</v>
      </c>
      <c r="H81" s="106">
        <v>0</v>
      </c>
      <c r="I81" s="169">
        <v>0</v>
      </c>
      <c r="J81" s="169"/>
      <c r="K81" s="106">
        <v>0</v>
      </c>
      <c r="L81" s="136" t="s">
        <v>29</v>
      </c>
    </row>
    <row r="82" spans="1:12" s="84" customFormat="1" ht="38.1" customHeight="1" x14ac:dyDescent="0.25">
      <c r="A82" s="83"/>
      <c r="B82" s="168" t="s">
        <v>86</v>
      </c>
      <c r="C82" s="168"/>
      <c r="D82" s="168"/>
      <c r="E82" s="168"/>
      <c r="F82" s="120">
        <v>2510</v>
      </c>
      <c r="G82" s="121">
        <v>831</v>
      </c>
      <c r="H82" s="106">
        <v>0</v>
      </c>
      <c r="I82" s="169">
        <v>0</v>
      </c>
      <c r="J82" s="169"/>
      <c r="K82" s="106">
        <v>0</v>
      </c>
      <c r="L82" s="136" t="s">
        <v>29</v>
      </c>
    </row>
    <row r="83" spans="1:12" s="84" customFormat="1" ht="38.1" customHeight="1" x14ac:dyDescent="0.25">
      <c r="A83" s="83"/>
      <c r="B83" s="168" t="s">
        <v>87</v>
      </c>
      <c r="C83" s="168"/>
      <c r="D83" s="168"/>
      <c r="E83" s="168"/>
      <c r="F83" s="120">
        <v>2520</v>
      </c>
      <c r="G83" s="121">
        <v>832</v>
      </c>
      <c r="H83" s="106">
        <v>0</v>
      </c>
      <c r="I83" s="169">
        <v>0</v>
      </c>
      <c r="J83" s="169"/>
      <c r="K83" s="106">
        <v>0</v>
      </c>
      <c r="L83" s="96">
        <v>0</v>
      </c>
    </row>
    <row r="84" spans="1:12" s="137" customFormat="1" ht="15" customHeight="1" x14ac:dyDescent="0.25">
      <c r="A84" s="135"/>
      <c r="B84" s="178" t="s">
        <v>88</v>
      </c>
      <c r="C84" s="178"/>
      <c r="D84" s="178"/>
      <c r="E84" s="178"/>
      <c r="F84" s="120">
        <v>2600</v>
      </c>
      <c r="G84" s="95" t="s">
        <v>29</v>
      </c>
      <c r="H84" s="92">
        <f>H87+H89</f>
        <v>7486655.9299999988</v>
      </c>
      <c r="I84" s="169">
        <f>I87+I89</f>
        <v>6519921.1450799992</v>
      </c>
      <c r="J84" s="169"/>
      <c r="K84" s="106">
        <f>K87+K89</f>
        <v>6431550.3097699992</v>
      </c>
      <c r="L84" s="96">
        <v>0</v>
      </c>
    </row>
    <row r="85" spans="1:12" s="84" customFormat="1" ht="26.1" customHeight="1" x14ac:dyDescent="0.25">
      <c r="A85" s="83"/>
      <c r="B85" s="168" t="s">
        <v>89</v>
      </c>
      <c r="C85" s="168"/>
      <c r="D85" s="168"/>
      <c r="E85" s="168"/>
      <c r="F85" s="120">
        <v>2610</v>
      </c>
      <c r="G85" s="121">
        <v>241</v>
      </c>
      <c r="H85" s="106">
        <v>0</v>
      </c>
      <c r="I85" s="169">
        <v>0</v>
      </c>
      <c r="J85" s="169"/>
      <c r="K85" s="106">
        <v>0</v>
      </c>
      <c r="L85" s="96">
        <v>0</v>
      </c>
    </row>
    <row r="86" spans="1:12" s="84" customFormat="1" ht="15" customHeight="1" x14ac:dyDescent="0.25">
      <c r="A86" s="83"/>
      <c r="B86" s="168" t="s">
        <v>90</v>
      </c>
      <c r="C86" s="168"/>
      <c r="D86" s="168"/>
      <c r="E86" s="168"/>
      <c r="F86" s="97">
        <v>2620</v>
      </c>
      <c r="G86" s="122">
        <v>243</v>
      </c>
      <c r="H86" s="100">
        <v>0</v>
      </c>
      <c r="I86" s="173">
        <v>0</v>
      </c>
      <c r="J86" s="173"/>
      <c r="K86" s="100">
        <v>0</v>
      </c>
      <c r="L86" s="101">
        <v>0</v>
      </c>
    </row>
    <row r="87" spans="1:12" s="84" customFormat="1" ht="15" customHeight="1" x14ac:dyDescent="0.25">
      <c r="A87" s="83"/>
      <c r="B87" s="168" t="s">
        <v>91</v>
      </c>
      <c r="C87" s="168"/>
      <c r="D87" s="168"/>
      <c r="E87" s="168"/>
      <c r="F87" s="120">
        <v>2630</v>
      </c>
      <c r="G87" s="121">
        <v>244</v>
      </c>
      <c r="H87" s="92">
        <f>Расшифровка!AJ29+Расшифровка!AJ30+Расшифровка!AJ31+Расшифровка!AJ36+Расшифровка!AJ37+Расшифровка!AJ38+Расшифровка!AJ42+Расшифровка!AJ47-H89+Расшифровка!AJ34</f>
        <v>6795786.1499999985</v>
      </c>
      <c r="I87" s="169">
        <f>Расшифровка!AJ29+Расшифровка!AJ31+Расшифровка!AJ37+Расшифровка!AJ38+(Расшифровка!AJ45*95.6%)+Расшифровка!AJ43-I89+Расшифровка!AJ34</f>
        <v>5829051.365079999</v>
      </c>
      <c r="J87" s="169"/>
      <c r="K87" s="106">
        <f>Расшифровка!AJ29+Расшифровка!AJ31+Расшифровка!AJ37+Расшифровка!AJ38+Расшифровка!AJ43+(Расшифровка!AJ45*93.9%)-K89+Расшифровка!AJ34</f>
        <v>5740680.529769999</v>
      </c>
      <c r="L87" s="96">
        <v>0</v>
      </c>
    </row>
    <row r="88" spans="1:12" s="84" customFormat="1" ht="26.1" customHeight="1" x14ac:dyDescent="0.25">
      <c r="A88" s="83"/>
      <c r="B88" s="168" t="s">
        <v>92</v>
      </c>
      <c r="C88" s="168"/>
      <c r="D88" s="168"/>
      <c r="E88" s="168"/>
      <c r="F88" s="120">
        <v>2640</v>
      </c>
      <c r="G88" s="121">
        <v>245</v>
      </c>
      <c r="H88" s="106">
        <v>0</v>
      </c>
      <c r="I88" s="169">
        <v>0</v>
      </c>
      <c r="J88" s="169"/>
      <c r="K88" s="106">
        <v>0</v>
      </c>
      <c r="L88" s="96">
        <v>0</v>
      </c>
    </row>
    <row r="89" spans="1:12" s="84" customFormat="1" ht="15" customHeight="1" thickBot="1" x14ac:dyDescent="0.3">
      <c r="A89" s="83"/>
      <c r="B89" s="174" t="s">
        <v>93</v>
      </c>
      <c r="C89" s="174"/>
      <c r="D89" s="174"/>
      <c r="E89" s="174"/>
      <c r="F89" s="126">
        <v>2650</v>
      </c>
      <c r="G89" s="127">
        <v>247</v>
      </c>
      <c r="H89" s="108">
        <f>Расшифровка!AJ32+Расшифровка!AJ33</f>
        <v>690869.78</v>
      </c>
      <c r="I89" s="175">
        <f>Расшифровка!AJ32+Расшифровка!AJ33</f>
        <v>690869.78</v>
      </c>
      <c r="J89" s="175"/>
      <c r="K89" s="108">
        <f>Расшифровка!AJ32+Расшифровка!AJ33</f>
        <v>690869.78</v>
      </c>
      <c r="L89" s="128">
        <v>0</v>
      </c>
    </row>
    <row r="90" spans="1:12" s="84" customFormat="1" ht="15" customHeight="1" x14ac:dyDescent="0.25">
      <c r="A90" s="83"/>
      <c r="B90" s="176" t="s">
        <v>94</v>
      </c>
      <c r="C90" s="176"/>
      <c r="D90" s="176"/>
      <c r="E90" s="176"/>
      <c r="F90" s="97">
        <v>2700</v>
      </c>
      <c r="G90" s="122">
        <v>400</v>
      </c>
      <c r="H90" s="100">
        <v>0</v>
      </c>
      <c r="I90" s="173">
        <v>0</v>
      </c>
      <c r="J90" s="173"/>
      <c r="K90" s="100">
        <v>0</v>
      </c>
      <c r="L90" s="101">
        <v>0</v>
      </c>
    </row>
    <row r="91" spans="1:12" s="84" customFormat="1" ht="26.1" customHeight="1" x14ac:dyDescent="0.25">
      <c r="A91" s="83"/>
      <c r="B91" s="177" t="s">
        <v>95</v>
      </c>
      <c r="C91" s="177"/>
      <c r="D91" s="177"/>
      <c r="E91" s="177"/>
      <c r="F91" s="120">
        <v>2710</v>
      </c>
      <c r="G91" s="121">
        <v>406</v>
      </c>
      <c r="H91" s="106">
        <v>0</v>
      </c>
      <c r="I91" s="169">
        <v>0</v>
      </c>
      <c r="J91" s="169"/>
      <c r="K91" s="106">
        <v>0</v>
      </c>
      <c r="L91" s="96">
        <v>0</v>
      </c>
    </row>
    <row r="92" spans="1:12" s="84" customFormat="1" ht="15" customHeight="1" x14ac:dyDescent="0.25">
      <c r="A92" s="83"/>
      <c r="B92" s="177" t="s">
        <v>96</v>
      </c>
      <c r="C92" s="177"/>
      <c r="D92" s="177"/>
      <c r="E92" s="177"/>
      <c r="F92" s="120">
        <v>2720</v>
      </c>
      <c r="G92" s="121">
        <v>407</v>
      </c>
      <c r="H92" s="106">
        <v>0</v>
      </c>
      <c r="I92" s="169">
        <v>0</v>
      </c>
      <c r="J92" s="169"/>
      <c r="K92" s="106">
        <v>0</v>
      </c>
      <c r="L92" s="96">
        <v>0</v>
      </c>
    </row>
    <row r="93" spans="1:12" s="84" customFormat="1" ht="15" customHeight="1" x14ac:dyDescent="0.25">
      <c r="A93" s="83"/>
      <c r="B93" s="172" t="s">
        <v>97</v>
      </c>
      <c r="C93" s="172"/>
      <c r="D93" s="172"/>
      <c r="E93" s="172"/>
      <c r="F93" s="97">
        <v>3000</v>
      </c>
      <c r="G93" s="98" t="s">
        <v>29</v>
      </c>
      <c r="H93" s="100">
        <v>0</v>
      </c>
      <c r="I93" s="173">
        <v>0</v>
      </c>
      <c r="J93" s="173"/>
      <c r="K93" s="100">
        <v>0</v>
      </c>
      <c r="L93" s="144" t="s">
        <v>29</v>
      </c>
    </row>
    <row r="94" spans="1:12" s="84" customFormat="1" ht="26.1" customHeight="1" x14ac:dyDescent="0.25">
      <c r="A94" s="83"/>
      <c r="B94" s="168" t="s">
        <v>98</v>
      </c>
      <c r="C94" s="168"/>
      <c r="D94" s="168"/>
      <c r="E94" s="168"/>
      <c r="F94" s="120">
        <v>3010</v>
      </c>
      <c r="G94" s="121">
        <v>180</v>
      </c>
      <c r="H94" s="106">
        <v>0</v>
      </c>
      <c r="I94" s="169">
        <v>0</v>
      </c>
      <c r="J94" s="169"/>
      <c r="K94" s="106">
        <v>0</v>
      </c>
      <c r="L94" s="136" t="s">
        <v>29</v>
      </c>
    </row>
    <row r="95" spans="1:12" s="84" customFormat="1" ht="15" customHeight="1" x14ac:dyDescent="0.25">
      <c r="A95" s="83"/>
      <c r="B95" s="168" t="s">
        <v>99</v>
      </c>
      <c r="C95" s="168"/>
      <c r="D95" s="168"/>
      <c r="E95" s="168"/>
      <c r="F95" s="120">
        <v>3020</v>
      </c>
      <c r="G95" s="121">
        <v>180</v>
      </c>
      <c r="H95" s="106">
        <v>0</v>
      </c>
      <c r="I95" s="169">
        <v>0</v>
      </c>
      <c r="J95" s="169"/>
      <c r="K95" s="106">
        <v>0</v>
      </c>
      <c r="L95" s="136" t="s">
        <v>29</v>
      </c>
    </row>
    <row r="96" spans="1:12" s="84" customFormat="1" ht="15" customHeight="1" x14ac:dyDescent="0.25">
      <c r="A96" s="83"/>
      <c r="B96" s="168" t="s">
        <v>100</v>
      </c>
      <c r="C96" s="168"/>
      <c r="D96" s="168"/>
      <c r="E96" s="168"/>
      <c r="F96" s="120">
        <v>3030</v>
      </c>
      <c r="G96" s="121">
        <v>180</v>
      </c>
      <c r="H96" s="106">
        <v>0</v>
      </c>
      <c r="I96" s="169">
        <v>0</v>
      </c>
      <c r="J96" s="169"/>
      <c r="K96" s="106">
        <v>0</v>
      </c>
      <c r="L96" s="136" t="s">
        <v>29</v>
      </c>
    </row>
    <row r="97" spans="1:12" s="84" customFormat="1" ht="15" customHeight="1" x14ac:dyDescent="0.25">
      <c r="A97" s="83"/>
      <c r="B97" s="172" t="s">
        <v>101</v>
      </c>
      <c r="C97" s="172"/>
      <c r="D97" s="172"/>
      <c r="E97" s="172"/>
      <c r="F97" s="97">
        <v>4000</v>
      </c>
      <c r="G97" s="98" t="s">
        <v>29</v>
      </c>
      <c r="H97" s="100">
        <v>0</v>
      </c>
      <c r="I97" s="173">
        <v>0</v>
      </c>
      <c r="J97" s="173"/>
      <c r="K97" s="100">
        <v>0</v>
      </c>
      <c r="L97" s="144" t="s">
        <v>29</v>
      </c>
    </row>
    <row r="98" spans="1:12" s="84" customFormat="1" ht="26.1" customHeight="1" x14ac:dyDescent="0.25">
      <c r="A98" s="83"/>
      <c r="B98" s="168" t="s">
        <v>102</v>
      </c>
      <c r="C98" s="168"/>
      <c r="D98" s="168"/>
      <c r="E98" s="168"/>
      <c r="F98" s="120">
        <v>4010</v>
      </c>
      <c r="G98" s="121">
        <v>610</v>
      </c>
      <c r="H98" s="106">
        <v>0</v>
      </c>
      <c r="I98" s="169">
        <v>0</v>
      </c>
      <c r="J98" s="169"/>
      <c r="K98" s="106">
        <v>0</v>
      </c>
      <c r="L98" s="136" t="s">
        <v>29</v>
      </c>
    </row>
    <row r="99" spans="1:12" s="84" customFormat="1" ht="26.1" customHeight="1" x14ac:dyDescent="0.25">
      <c r="A99" s="83"/>
      <c r="B99" s="168" t="s">
        <v>103</v>
      </c>
      <c r="C99" s="168"/>
      <c r="D99" s="168"/>
      <c r="E99" s="168"/>
      <c r="F99" s="120">
        <v>4020</v>
      </c>
      <c r="G99" s="121">
        <v>610</v>
      </c>
      <c r="H99" s="106">
        <v>0</v>
      </c>
      <c r="I99" s="169">
        <v>0</v>
      </c>
      <c r="J99" s="169"/>
      <c r="K99" s="106">
        <v>0</v>
      </c>
      <c r="L99" s="96">
        <v>0</v>
      </c>
    </row>
    <row r="100" spans="1:12" s="84" customFormat="1" ht="15" customHeight="1" x14ac:dyDescent="0.25">
      <c r="A100" s="83"/>
      <c r="B100" s="168" t="s">
        <v>104</v>
      </c>
      <c r="C100" s="168"/>
      <c r="D100" s="168"/>
      <c r="E100" s="168"/>
      <c r="F100" s="120">
        <v>4030</v>
      </c>
      <c r="G100" s="121">
        <v>520</v>
      </c>
      <c r="H100" s="106">
        <v>0</v>
      </c>
      <c r="I100" s="169">
        <v>0</v>
      </c>
      <c r="J100" s="169"/>
      <c r="K100" s="106">
        <v>0</v>
      </c>
      <c r="L100" s="96">
        <v>0</v>
      </c>
    </row>
    <row r="101" spans="1:12" s="84" customFormat="1" ht="15" customHeight="1" x14ac:dyDescent="0.25">
      <c r="A101" s="83"/>
      <c r="B101" s="168" t="s">
        <v>105</v>
      </c>
      <c r="C101" s="168"/>
      <c r="D101" s="168"/>
      <c r="E101" s="168"/>
      <c r="F101" s="120">
        <v>4040</v>
      </c>
      <c r="G101" s="121">
        <v>530</v>
      </c>
      <c r="H101" s="106">
        <v>0</v>
      </c>
      <c r="I101" s="169">
        <v>0</v>
      </c>
      <c r="J101" s="169"/>
      <c r="K101" s="106">
        <v>0</v>
      </c>
      <c r="L101" s="96">
        <v>0</v>
      </c>
    </row>
    <row r="102" spans="1:12" s="84" customFormat="1" ht="15" customHeight="1" x14ac:dyDescent="0.25">
      <c r="A102" s="83"/>
      <c r="B102" s="168" t="s">
        <v>106</v>
      </c>
      <c r="C102" s="168"/>
      <c r="D102" s="168"/>
      <c r="E102" s="168"/>
      <c r="F102" s="120">
        <v>4050</v>
      </c>
      <c r="G102" s="121">
        <v>540</v>
      </c>
      <c r="H102" s="106">
        <v>0</v>
      </c>
      <c r="I102" s="169">
        <v>0</v>
      </c>
      <c r="J102" s="169"/>
      <c r="K102" s="106">
        <v>0</v>
      </c>
      <c r="L102" s="96">
        <v>0</v>
      </c>
    </row>
    <row r="103" spans="1:12" s="84" customFormat="1" ht="15" customHeight="1" x14ac:dyDescent="0.25">
      <c r="A103" s="83"/>
      <c r="B103" s="170" t="s">
        <v>107</v>
      </c>
      <c r="C103" s="170"/>
      <c r="D103" s="170"/>
      <c r="E103" s="170"/>
      <c r="F103" s="150">
        <v>4060</v>
      </c>
      <c r="G103" s="151">
        <v>810</v>
      </c>
      <c r="H103" s="110">
        <v>0</v>
      </c>
      <c r="I103" s="171">
        <v>0</v>
      </c>
      <c r="J103" s="171"/>
      <c r="K103" s="110">
        <v>0</v>
      </c>
      <c r="L103" s="152">
        <v>0</v>
      </c>
    </row>
    <row r="104" spans="1:12" s="84" customFormat="1" ht="11.1" customHeight="1" x14ac:dyDescent="0.25">
      <c r="A104" s="83"/>
      <c r="B104" s="166"/>
      <c r="C104" s="166"/>
      <c r="D104" s="166"/>
      <c r="E104" s="166"/>
      <c r="F104" s="153"/>
      <c r="G104" s="153"/>
      <c r="H104" s="111"/>
      <c r="I104" s="111"/>
      <c r="J104" s="154"/>
      <c r="K104" s="111"/>
      <c r="L104" s="155"/>
    </row>
    <row r="105" spans="1:12" s="84" customFormat="1" ht="6" customHeight="1" x14ac:dyDescent="0.25">
      <c r="A105" s="83"/>
      <c r="B105" s="167"/>
      <c r="C105" s="167"/>
      <c r="D105" s="167"/>
      <c r="E105" s="167"/>
      <c r="F105" s="167"/>
      <c r="G105" s="167"/>
      <c r="H105" s="167"/>
      <c r="I105" s="167"/>
      <c r="J105" s="167"/>
      <c r="K105" s="167"/>
      <c r="L105" s="167"/>
    </row>
    <row r="106" spans="1:12" s="84" customFormat="1" ht="11.1" customHeight="1" x14ac:dyDescent="0.25">
      <c r="A106" s="83"/>
      <c r="B106" s="165" t="s">
        <v>108</v>
      </c>
      <c r="C106" s="165"/>
      <c r="D106" s="165"/>
      <c r="E106" s="165"/>
      <c r="F106" s="165"/>
      <c r="G106" s="165"/>
      <c r="H106" s="165"/>
      <c r="I106" s="165"/>
      <c r="J106" s="165"/>
      <c r="K106" s="165"/>
      <c r="L106" s="165"/>
    </row>
    <row r="107" spans="1:12" s="84" customFormat="1" ht="12" customHeight="1" x14ac:dyDescent="0.25">
      <c r="A107" s="83"/>
      <c r="B107" s="165" t="s">
        <v>109</v>
      </c>
      <c r="C107" s="165"/>
      <c r="D107" s="165"/>
      <c r="E107" s="165"/>
      <c r="F107" s="165"/>
      <c r="G107" s="165"/>
      <c r="H107" s="165"/>
      <c r="I107" s="165"/>
      <c r="J107" s="165"/>
      <c r="K107" s="165"/>
      <c r="L107" s="165"/>
    </row>
    <row r="108" spans="1:12" s="84" customFormat="1" ht="78" customHeight="1" x14ac:dyDescent="0.25">
      <c r="A108" s="83"/>
      <c r="B108" s="165" t="s">
        <v>110</v>
      </c>
      <c r="C108" s="165"/>
      <c r="D108" s="165"/>
      <c r="E108" s="165"/>
      <c r="F108" s="165"/>
      <c r="G108" s="165"/>
      <c r="H108" s="165"/>
      <c r="I108" s="165"/>
      <c r="J108" s="165"/>
      <c r="K108" s="165"/>
      <c r="L108" s="165"/>
    </row>
    <row r="109" spans="1:12" s="84" customFormat="1" ht="21.95" customHeight="1" x14ac:dyDescent="0.25">
      <c r="A109" s="83"/>
      <c r="B109" s="165" t="s">
        <v>111</v>
      </c>
      <c r="C109" s="165"/>
      <c r="D109" s="165"/>
      <c r="E109" s="165"/>
      <c r="F109" s="165"/>
      <c r="G109" s="165"/>
      <c r="H109" s="165"/>
      <c r="I109" s="165"/>
      <c r="J109" s="165"/>
      <c r="K109" s="165"/>
      <c r="L109" s="165"/>
    </row>
    <row r="110" spans="1:12" s="84" customFormat="1" ht="21.95" customHeight="1" x14ac:dyDescent="0.25">
      <c r="A110" s="83"/>
      <c r="B110" s="165" t="s">
        <v>112</v>
      </c>
      <c r="C110" s="165"/>
      <c r="D110" s="165"/>
      <c r="E110" s="165"/>
      <c r="F110" s="165"/>
      <c r="G110" s="165"/>
      <c r="H110" s="165"/>
      <c r="I110" s="165"/>
      <c r="J110" s="165"/>
      <c r="K110" s="165"/>
      <c r="L110" s="165"/>
    </row>
    <row r="111" spans="1:12" s="84" customFormat="1" ht="21.95" customHeight="1" x14ac:dyDescent="0.25">
      <c r="A111" s="83"/>
      <c r="B111" s="165" t="s">
        <v>113</v>
      </c>
      <c r="C111" s="165"/>
      <c r="D111" s="165"/>
      <c r="E111" s="165"/>
      <c r="F111" s="165"/>
      <c r="G111" s="165"/>
      <c r="H111" s="165"/>
      <c r="I111" s="165"/>
      <c r="J111" s="165"/>
      <c r="K111" s="165"/>
      <c r="L111" s="165"/>
    </row>
    <row r="112" spans="1:12" s="84" customFormat="1" ht="9.9499999999999993" customHeight="1" x14ac:dyDescent="0.25">
      <c r="B112" s="165" t="s">
        <v>114</v>
      </c>
      <c r="C112" s="165"/>
      <c r="D112" s="165"/>
      <c r="E112" s="165"/>
      <c r="F112" s="165"/>
      <c r="G112" s="165"/>
      <c r="H112" s="165"/>
      <c r="I112" s="165"/>
      <c r="J112" s="165"/>
      <c r="K112" s="165"/>
      <c r="L112" s="165"/>
    </row>
    <row r="113" spans="2:12" s="84" customFormat="1" ht="12" customHeight="1" x14ac:dyDescent="0.25">
      <c r="B113" s="165" t="s">
        <v>115</v>
      </c>
      <c r="C113" s="165"/>
      <c r="D113" s="165"/>
      <c r="E113" s="165"/>
      <c r="F113" s="165"/>
      <c r="G113" s="165"/>
      <c r="H113" s="165"/>
      <c r="I113" s="165"/>
      <c r="J113" s="165"/>
      <c r="K113" s="165"/>
      <c r="L113" s="165"/>
    </row>
    <row r="114" spans="2:12" s="156" customFormat="1" ht="21.95" customHeight="1" x14ac:dyDescent="0.25">
      <c r="B114" s="165" t="s">
        <v>116</v>
      </c>
      <c r="C114" s="165"/>
      <c r="D114" s="165"/>
      <c r="E114" s="165"/>
      <c r="F114" s="165"/>
      <c r="G114" s="165"/>
      <c r="H114" s="165"/>
      <c r="I114" s="165"/>
      <c r="J114" s="165"/>
      <c r="K114" s="165"/>
      <c r="L114" s="165"/>
    </row>
    <row r="115" spans="2:12" s="75" customFormat="1" ht="21.95" customHeight="1" x14ac:dyDescent="0.2">
      <c r="B115" s="165" t="s">
        <v>117</v>
      </c>
      <c r="C115" s="165"/>
      <c r="D115" s="165"/>
      <c r="E115" s="165"/>
      <c r="F115" s="165"/>
      <c r="G115" s="165"/>
      <c r="H115" s="165"/>
      <c r="I115" s="165"/>
      <c r="J115" s="165"/>
      <c r="K115" s="165"/>
      <c r="L115" s="165"/>
    </row>
  </sheetData>
  <mergeCells count="201">
    <mergeCell ref="J1:L1"/>
    <mergeCell ref="J2:L2"/>
    <mergeCell ref="J3:L3"/>
    <mergeCell ref="J4:L4"/>
    <mergeCell ref="J5:L5"/>
    <mergeCell ref="K6:L6"/>
    <mergeCell ref="J7:L7"/>
    <mergeCell ref="J8:L8"/>
    <mergeCell ref="J9:L9"/>
    <mergeCell ref="B10:K10"/>
    <mergeCell ref="B11:K11"/>
    <mergeCell ref="D12:H12"/>
    <mergeCell ref="J13:K13"/>
    <mergeCell ref="C15:I15"/>
    <mergeCell ref="J15:K15"/>
    <mergeCell ref="J16:K16"/>
    <mergeCell ref="B17:C17"/>
    <mergeCell ref="D17:I17"/>
    <mergeCell ref="J17:K17"/>
    <mergeCell ref="C18:I18"/>
    <mergeCell ref="L18:L19"/>
    <mergeCell ref="E19:G19"/>
    <mergeCell ref="J20:K20"/>
    <mergeCell ref="B21:L21"/>
    <mergeCell ref="B22:E23"/>
    <mergeCell ref="F22:F23"/>
    <mergeCell ref="G22:G23"/>
    <mergeCell ref="H22:L22"/>
    <mergeCell ref="I23:J23"/>
    <mergeCell ref="B24:E24"/>
    <mergeCell ref="I24:J24"/>
    <mergeCell ref="B25:E25"/>
    <mergeCell ref="I25:J25"/>
    <mergeCell ref="B26:E26"/>
    <mergeCell ref="I26:J26"/>
    <mergeCell ref="B27:E27"/>
    <mergeCell ref="I27:J27"/>
    <mergeCell ref="B28:E28"/>
    <mergeCell ref="I28:J28"/>
    <mergeCell ref="B29:E29"/>
    <mergeCell ref="I29:J29"/>
    <mergeCell ref="B30:E30"/>
    <mergeCell ref="I30:J30"/>
    <mergeCell ref="B31:E31"/>
    <mergeCell ref="I31:J31"/>
    <mergeCell ref="B32:E32"/>
    <mergeCell ref="I32:J32"/>
    <mergeCell ref="B33:E33"/>
    <mergeCell ref="I33:J33"/>
    <mergeCell ref="B34:E34"/>
    <mergeCell ref="I34:J34"/>
    <mergeCell ref="B35:E35"/>
    <mergeCell ref="I35:J35"/>
    <mergeCell ref="B36:E36"/>
    <mergeCell ref="I36:J36"/>
    <mergeCell ref="B37:E37"/>
    <mergeCell ref="I37:J37"/>
    <mergeCell ref="B38:E38"/>
    <mergeCell ref="I38:J38"/>
    <mergeCell ref="B39:E39"/>
    <mergeCell ref="I39:J39"/>
    <mergeCell ref="B40:E40"/>
    <mergeCell ref="I40:J40"/>
    <mergeCell ref="B41:E41"/>
    <mergeCell ref="I41:J41"/>
    <mergeCell ref="B42:E42"/>
    <mergeCell ref="I42:J42"/>
    <mergeCell ref="B43:E43"/>
    <mergeCell ref="I43:J43"/>
    <mergeCell ref="B44:E44"/>
    <mergeCell ref="I44:J44"/>
    <mergeCell ref="B45:E45"/>
    <mergeCell ref="I45:J45"/>
    <mergeCell ref="B46:E46"/>
    <mergeCell ref="I46:J46"/>
    <mergeCell ref="B47:E47"/>
    <mergeCell ref="I47:J47"/>
    <mergeCell ref="B48:E48"/>
    <mergeCell ref="I48:J48"/>
    <mergeCell ref="B49:E49"/>
    <mergeCell ref="I49:J49"/>
    <mergeCell ref="B50:E50"/>
    <mergeCell ref="I50:J50"/>
    <mergeCell ref="B51:E51"/>
    <mergeCell ref="I51:J51"/>
    <mergeCell ref="B52:E52"/>
    <mergeCell ref="I52:J52"/>
    <mergeCell ref="B53:E53"/>
    <mergeCell ref="I53:J53"/>
    <mergeCell ref="B54:E54"/>
    <mergeCell ref="I54:J54"/>
    <mergeCell ref="B55:E55"/>
    <mergeCell ref="I55:J55"/>
    <mergeCell ref="B56:E56"/>
    <mergeCell ref="I56:J56"/>
    <mergeCell ref="B57:E57"/>
    <mergeCell ref="I57:J57"/>
    <mergeCell ref="B58:E58"/>
    <mergeCell ref="I58:J58"/>
    <mergeCell ref="B59:E59"/>
    <mergeCell ref="I59:J59"/>
    <mergeCell ref="B60:E60"/>
    <mergeCell ref="I60:J60"/>
    <mergeCell ref="B61:E61"/>
    <mergeCell ref="I61:J61"/>
    <mergeCell ref="B62:E62"/>
    <mergeCell ref="I62:J62"/>
    <mergeCell ref="B63:E63"/>
    <mergeCell ref="I63:J63"/>
    <mergeCell ref="B64:E64"/>
    <mergeCell ref="I64:J64"/>
    <mergeCell ref="B65:E65"/>
    <mergeCell ref="I65:J65"/>
    <mergeCell ref="B66:E66"/>
    <mergeCell ref="I66:J66"/>
    <mergeCell ref="B67:E67"/>
    <mergeCell ref="I67:J67"/>
    <mergeCell ref="B68:E68"/>
    <mergeCell ref="I68:J68"/>
    <mergeCell ref="B69:E69"/>
    <mergeCell ref="I69:J69"/>
    <mergeCell ref="B70:E70"/>
    <mergeCell ref="I70:J70"/>
    <mergeCell ref="B71:E71"/>
    <mergeCell ref="I71:J71"/>
    <mergeCell ref="B72:E72"/>
    <mergeCell ref="I72:J72"/>
    <mergeCell ref="B73:E73"/>
    <mergeCell ref="I73:J73"/>
    <mergeCell ref="B74:E74"/>
    <mergeCell ref="I74:J74"/>
    <mergeCell ref="B75:E75"/>
    <mergeCell ref="I75:J75"/>
    <mergeCell ref="B76:E76"/>
    <mergeCell ref="I76:J76"/>
    <mergeCell ref="B77:E77"/>
    <mergeCell ref="I77:J77"/>
    <mergeCell ref="B78:E78"/>
    <mergeCell ref="I78:J78"/>
    <mergeCell ref="B79:E79"/>
    <mergeCell ref="I79:J79"/>
    <mergeCell ref="B80:E80"/>
    <mergeCell ref="I80:J80"/>
    <mergeCell ref="B81:E81"/>
    <mergeCell ref="I81:J81"/>
    <mergeCell ref="B82:E82"/>
    <mergeCell ref="I82:J82"/>
    <mergeCell ref="B83:E83"/>
    <mergeCell ref="I83:J83"/>
    <mergeCell ref="B84:E84"/>
    <mergeCell ref="I84:J84"/>
    <mergeCell ref="B85:E85"/>
    <mergeCell ref="I85:J85"/>
    <mergeCell ref="B86:E86"/>
    <mergeCell ref="I86:J86"/>
    <mergeCell ref="B87:E87"/>
    <mergeCell ref="I87:J87"/>
    <mergeCell ref="B88:E88"/>
    <mergeCell ref="I88:J88"/>
    <mergeCell ref="B89:E89"/>
    <mergeCell ref="I89:J89"/>
    <mergeCell ref="B90:E90"/>
    <mergeCell ref="I90:J90"/>
    <mergeCell ref="B91:E91"/>
    <mergeCell ref="I91:J91"/>
    <mergeCell ref="B92:E92"/>
    <mergeCell ref="I92:J92"/>
    <mergeCell ref="B93:E93"/>
    <mergeCell ref="I93:J93"/>
    <mergeCell ref="B94:E94"/>
    <mergeCell ref="I94:J94"/>
    <mergeCell ref="B95:E95"/>
    <mergeCell ref="I95:J95"/>
    <mergeCell ref="B96:E96"/>
    <mergeCell ref="I96:J96"/>
    <mergeCell ref="B97:E97"/>
    <mergeCell ref="I97:J97"/>
    <mergeCell ref="B98:E98"/>
    <mergeCell ref="I98:J98"/>
    <mergeCell ref="B99:E99"/>
    <mergeCell ref="I99:J99"/>
    <mergeCell ref="B100:E100"/>
    <mergeCell ref="I100:J100"/>
    <mergeCell ref="B101:E101"/>
    <mergeCell ref="I101:J101"/>
    <mergeCell ref="B102:E102"/>
    <mergeCell ref="I102:J102"/>
    <mergeCell ref="B103:E103"/>
    <mergeCell ref="I103:J103"/>
    <mergeCell ref="B113:L113"/>
    <mergeCell ref="B114:L114"/>
    <mergeCell ref="B115:L115"/>
    <mergeCell ref="B104:E104"/>
    <mergeCell ref="B105:L105"/>
    <mergeCell ref="B106:L106"/>
    <mergeCell ref="B107:L107"/>
    <mergeCell ref="B108:L108"/>
    <mergeCell ref="B109:L109"/>
    <mergeCell ref="B110:L110"/>
    <mergeCell ref="B111:L111"/>
    <mergeCell ref="B112:L112"/>
  </mergeCells>
  <pageMargins left="0.46" right="0.31" top="0.4" bottom="0.73" header="0.26" footer="0.24"/>
  <pageSetup paperSize="9" scale="74" fitToHeight="0" orientation="landscape" r:id="rId1"/>
  <rowBreaks count="4" manualBreakCount="4">
    <brk id="55" max="11" man="1"/>
    <brk id="89" max="16383" man="1"/>
    <brk id="132" max="16383" man="1"/>
    <brk id="14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O64"/>
  <sheetViews>
    <sheetView view="pageBreakPreview" topLeftCell="D1" zoomScale="90" zoomScaleNormal="100" zoomScaleSheetLayoutView="90" workbookViewId="0">
      <selection activeCell="L34" sqref="L34"/>
    </sheetView>
  </sheetViews>
  <sheetFormatPr defaultColWidth="10.5" defaultRowHeight="11.45" customHeight="1" x14ac:dyDescent="0.2"/>
  <cols>
    <col min="1" max="1" width="3.5" style="7" customWidth="1"/>
    <col min="2" max="4" width="17.5" style="7" customWidth="1"/>
    <col min="5" max="5" width="54.83203125" style="7" customWidth="1"/>
    <col min="6" max="6" width="11.6640625" style="7" customWidth="1"/>
    <col min="7" max="7" width="20" style="7" customWidth="1"/>
    <col min="8" max="8" width="23.33203125" style="7" customWidth="1"/>
    <col min="9" max="10" width="11.6640625" style="7" customWidth="1"/>
    <col min="11" max="12" width="23.33203125" style="7" customWidth="1"/>
    <col min="13" max="15" width="10.5" style="7" customWidth="1"/>
    <col min="16" max="16384" width="10.5" style="20"/>
  </cols>
  <sheetData>
    <row r="1" spans="1:15" s="22" customFormat="1" ht="24" customHeight="1" x14ac:dyDescent="0.25">
      <c r="A1" s="21"/>
      <c r="B1" s="244" t="s">
        <v>118</v>
      </c>
      <c r="C1" s="244"/>
      <c r="D1" s="244"/>
      <c r="E1" s="244"/>
      <c r="F1" s="244"/>
      <c r="G1" s="244"/>
      <c r="H1" s="244"/>
      <c r="I1" s="244"/>
      <c r="J1" s="244"/>
      <c r="K1" s="244"/>
      <c r="L1" s="244"/>
      <c r="M1" s="244"/>
      <c r="N1" s="244"/>
      <c r="O1" s="244"/>
    </row>
    <row r="2" spans="1:15" s="22" customFormat="1" ht="9" customHeight="1" x14ac:dyDescent="0.25">
      <c r="A2" s="21"/>
      <c r="B2" s="21"/>
      <c r="C2" s="21"/>
      <c r="D2" s="21"/>
      <c r="E2" s="21"/>
      <c r="F2" s="21"/>
      <c r="G2" s="21"/>
      <c r="H2" s="21"/>
      <c r="I2" s="21"/>
      <c r="J2" s="23"/>
      <c r="K2" s="23"/>
      <c r="L2" s="21"/>
      <c r="M2" s="21"/>
      <c r="N2" s="21"/>
      <c r="O2" s="21"/>
    </row>
    <row r="3" spans="1:15" s="22" customFormat="1" ht="22.5" customHeight="1" x14ac:dyDescent="0.25">
      <c r="A3" s="21"/>
      <c r="B3" s="245" t="s">
        <v>119</v>
      </c>
      <c r="C3" s="247" t="s">
        <v>23</v>
      </c>
      <c r="D3" s="247"/>
      <c r="E3" s="247"/>
      <c r="F3" s="247"/>
      <c r="G3" s="247"/>
      <c r="H3" s="247" t="s">
        <v>120</v>
      </c>
      <c r="I3" s="247" t="s">
        <v>121</v>
      </c>
      <c r="J3" s="251" t="s">
        <v>122</v>
      </c>
      <c r="K3" s="247" t="s">
        <v>123</v>
      </c>
      <c r="L3" s="253" t="s">
        <v>26</v>
      </c>
      <c r="M3" s="253"/>
      <c r="N3" s="253"/>
      <c r="O3" s="253"/>
    </row>
    <row r="4" spans="1:15" s="22" customFormat="1" ht="45.75" customHeight="1" x14ac:dyDescent="0.25">
      <c r="A4" s="21"/>
      <c r="B4" s="246"/>
      <c r="C4" s="248"/>
      <c r="D4" s="249"/>
      <c r="E4" s="249"/>
      <c r="F4" s="249"/>
      <c r="G4" s="246"/>
      <c r="H4" s="250"/>
      <c r="I4" s="250"/>
      <c r="J4" s="252"/>
      <c r="K4" s="250"/>
      <c r="L4" s="24" t="s">
        <v>256</v>
      </c>
      <c r="M4" s="102" t="s">
        <v>257</v>
      </c>
      <c r="N4" s="102" t="s">
        <v>258</v>
      </c>
      <c r="O4" s="70" t="s">
        <v>124</v>
      </c>
    </row>
    <row r="5" spans="1:15" s="30" customFormat="1" ht="15.95" customHeight="1" x14ac:dyDescent="0.2">
      <c r="A5" s="25"/>
      <c r="B5" s="26">
        <v>1</v>
      </c>
      <c r="C5" s="242">
        <v>2</v>
      </c>
      <c r="D5" s="242"/>
      <c r="E5" s="242"/>
      <c r="F5" s="242"/>
      <c r="G5" s="242"/>
      <c r="H5" s="27">
        <v>3</v>
      </c>
      <c r="I5" s="27">
        <v>4</v>
      </c>
      <c r="J5" s="27">
        <v>5</v>
      </c>
      <c r="K5" s="27">
        <v>6</v>
      </c>
      <c r="L5" s="27">
        <v>7</v>
      </c>
      <c r="M5" s="27">
        <v>8</v>
      </c>
      <c r="N5" s="28">
        <v>9</v>
      </c>
      <c r="O5" s="29">
        <v>10</v>
      </c>
    </row>
    <row r="6" spans="1:15" s="37" customFormat="1" ht="15.95" customHeight="1" x14ac:dyDescent="0.25">
      <c r="A6" s="23"/>
      <c r="B6" s="31">
        <v>1</v>
      </c>
      <c r="C6" s="243" t="s">
        <v>125</v>
      </c>
      <c r="D6" s="243"/>
      <c r="E6" s="243"/>
      <c r="F6" s="243"/>
      <c r="G6" s="243"/>
      <c r="H6" s="32">
        <v>260000</v>
      </c>
      <c r="I6" s="33" t="s">
        <v>29</v>
      </c>
      <c r="J6" s="33" t="s">
        <v>29</v>
      </c>
      <c r="K6" s="33" t="s">
        <v>29</v>
      </c>
      <c r="L6" s="34">
        <f>L14</f>
        <v>7486655.9299999997</v>
      </c>
      <c r="M6" s="35">
        <f>M14</f>
        <v>7486655.9299999997</v>
      </c>
      <c r="N6" s="35">
        <f>N14</f>
        <v>7486655.9299999997</v>
      </c>
      <c r="O6" s="36">
        <v>0</v>
      </c>
    </row>
    <row r="7" spans="1:15" s="37" customFormat="1" ht="89.1" customHeight="1" x14ac:dyDescent="0.25">
      <c r="A7" s="21"/>
      <c r="B7" s="38" t="s">
        <v>126</v>
      </c>
      <c r="C7" s="241" t="s">
        <v>127</v>
      </c>
      <c r="D7" s="241"/>
      <c r="E7" s="241"/>
      <c r="F7" s="241"/>
      <c r="G7" s="241"/>
      <c r="H7" s="39">
        <v>261000</v>
      </c>
      <c r="I7" s="40" t="s">
        <v>29</v>
      </c>
      <c r="J7" s="40" t="s">
        <v>29</v>
      </c>
      <c r="K7" s="40" t="s">
        <v>29</v>
      </c>
      <c r="L7" s="11">
        <v>0</v>
      </c>
      <c r="M7" s="11">
        <v>0</v>
      </c>
      <c r="N7" s="11">
        <v>0</v>
      </c>
      <c r="O7" s="12">
        <v>0</v>
      </c>
    </row>
    <row r="8" spans="1:15" s="37" customFormat="1" ht="26.1" customHeight="1" x14ac:dyDescent="0.25">
      <c r="A8" s="21"/>
      <c r="B8" s="38" t="s">
        <v>128</v>
      </c>
      <c r="C8" s="241" t="s">
        <v>129</v>
      </c>
      <c r="D8" s="241"/>
      <c r="E8" s="241"/>
      <c r="F8" s="241"/>
      <c r="G8" s="241"/>
      <c r="H8" s="39">
        <v>262000</v>
      </c>
      <c r="I8" s="40" t="s">
        <v>29</v>
      </c>
      <c r="J8" s="40" t="s">
        <v>29</v>
      </c>
      <c r="K8" s="40" t="s">
        <v>29</v>
      </c>
      <c r="L8" s="11">
        <v>0</v>
      </c>
      <c r="M8" s="11">
        <v>0</v>
      </c>
      <c r="N8" s="11">
        <v>0</v>
      </c>
      <c r="O8" s="12">
        <v>0</v>
      </c>
    </row>
    <row r="9" spans="1:15" s="37" customFormat="1" ht="26.1" customHeight="1" x14ac:dyDescent="0.25">
      <c r="A9" s="21"/>
      <c r="B9" s="38" t="s">
        <v>130</v>
      </c>
      <c r="C9" s="240" t="s">
        <v>131</v>
      </c>
      <c r="D9" s="240"/>
      <c r="E9" s="240"/>
      <c r="F9" s="240"/>
      <c r="G9" s="240"/>
      <c r="H9" s="41">
        <v>263000</v>
      </c>
      <c r="I9" s="40" t="s">
        <v>29</v>
      </c>
      <c r="J9" s="40" t="s">
        <v>29</v>
      </c>
      <c r="K9" s="40" t="s">
        <v>29</v>
      </c>
      <c r="L9" s="11">
        <v>0</v>
      </c>
      <c r="M9" s="11">
        <v>0</v>
      </c>
      <c r="N9" s="11">
        <v>0</v>
      </c>
      <c r="O9" s="12">
        <v>0</v>
      </c>
    </row>
    <row r="10" spans="1:15" s="22" customFormat="1" ht="26.1" hidden="1" customHeight="1" x14ac:dyDescent="0.25">
      <c r="A10" s="21"/>
      <c r="B10" s="38" t="s">
        <v>132</v>
      </c>
      <c r="C10" s="236" t="s">
        <v>133</v>
      </c>
      <c r="D10" s="236"/>
      <c r="E10" s="236"/>
      <c r="F10" s="236"/>
      <c r="G10" s="236"/>
      <c r="H10" s="39">
        <v>263100</v>
      </c>
      <c r="I10" s="42" t="s">
        <v>29</v>
      </c>
      <c r="J10" s="42" t="s">
        <v>29</v>
      </c>
      <c r="K10" s="42" t="s">
        <v>29</v>
      </c>
      <c r="L10" s="13">
        <v>0</v>
      </c>
      <c r="M10" s="13">
        <v>0</v>
      </c>
      <c r="N10" s="13">
        <v>0</v>
      </c>
      <c r="O10" s="14">
        <v>0</v>
      </c>
    </row>
    <row r="11" spans="1:15" s="22" customFormat="1" ht="15.95" hidden="1" customHeight="1" x14ac:dyDescent="0.25">
      <c r="A11" s="21"/>
      <c r="B11" s="38"/>
      <c r="C11" s="239" t="s">
        <v>134</v>
      </c>
      <c r="D11" s="239"/>
      <c r="E11" s="239"/>
      <c r="F11" s="239"/>
      <c r="G11" s="239"/>
      <c r="H11" s="43"/>
      <c r="I11" s="42"/>
      <c r="J11" s="42"/>
      <c r="K11" s="42"/>
      <c r="L11" s="13">
        <v>0</v>
      </c>
      <c r="M11" s="13">
        <v>0</v>
      </c>
      <c r="N11" s="13">
        <v>0</v>
      </c>
      <c r="O11" s="14">
        <v>0</v>
      </c>
    </row>
    <row r="12" spans="1:15" s="22" customFormat="1" ht="15.95" hidden="1" customHeight="1" x14ac:dyDescent="0.25">
      <c r="A12" s="21"/>
      <c r="B12" s="38"/>
      <c r="C12" s="239" t="s">
        <v>135</v>
      </c>
      <c r="D12" s="239"/>
      <c r="E12" s="239"/>
      <c r="F12" s="239"/>
      <c r="G12" s="239"/>
      <c r="H12" s="43"/>
      <c r="I12" s="42"/>
      <c r="J12" s="42"/>
      <c r="K12" s="42"/>
      <c r="L12" s="13">
        <v>0</v>
      </c>
      <c r="M12" s="13">
        <v>0</v>
      </c>
      <c r="N12" s="13">
        <v>0</v>
      </c>
      <c r="O12" s="14">
        <v>0</v>
      </c>
    </row>
    <row r="13" spans="1:15" s="22" customFormat="1" ht="15.95" hidden="1" customHeight="1" x14ac:dyDescent="0.25">
      <c r="A13" s="21"/>
      <c r="B13" s="38" t="s">
        <v>136</v>
      </c>
      <c r="C13" s="236" t="s">
        <v>137</v>
      </c>
      <c r="D13" s="236"/>
      <c r="E13" s="236"/>
      <c r="F13" s="236"/>
      <c r="G13" s="236"/>
      <c r="H13" s="41">
        <v>263200</v>
      </c>
      <c r="I13" s="42" t="s">
        <v>29</v>
      </c>
      <c r="J13" s="42" t="s">
        <v>29</v>
      </c>
      <c r="K13" s="42" t="s">
        <v>29</v>
      </c>
      <c r="L13" s="11">
        <v>0</v>
      </c>
      <c r="M13" s="13">
        <v>0</v>
      </c>
      <c r="N13" s="13">
        <v>0</v>
      </c>
      <c r="O13" s="14">
        <v>0</v>
      </c>
    </row>
    <row r="14" spans="1:15" s="22" customFormat="1" ht="26.1" customHeight="1" x14ac:dyDescent="0.25">
      <c r="A14" s="21"/>
      <c r="B14" s="38" t="s">
        <v>138</v>
      </c>
      <c r="C14" s="241" t="s">
        <v>139</v>
      </c>
      <c r="D14" s="241"/>
      <c r="E14" s="241"/>
      <c r="F14" s="241"/>
      <c r="G14" s="241"/>
      <c r="H14" s="39">
        <v>264000</v>
      </c>
      <c r="I14" s="42" t="s">
        <v>29</v>
      </c>
      <c r="J14" s="42" t="s">
        <v>29</v>
      </c>
      <c r="K14" s="42" t="s">
        <v>29</v>
      </c>
      <c r="L14" s="10">
        <f t="shared" ref="L14:N15" si="0">L15</f>
        <v>7486655.9299999997</v>
      </c>
      <c r="M14" s="11">
        <f t="shared" si="0"/>
        <v>7486655.9299999997</v>
      </c>
      <c r="N14" s="11">
        <f t="shared" si="0"/>
        <v>7486655.9299999997</v>
      </c>
      <c r="O14" s="12">
        <v>0</v>
      </c>
    </row>
    <row r="15" spans="1:15" s="22" customFormat="1" ht="26.1" customHeight="1" x14ac:dyDescent="0.25">
      <c r="A15" s="21"/>
      <c r="B15" s="38" t="s">
        <v>140</v>
      </c>
      <c r="C15" s="235" t="s">
        <v>141</v>
      </c>
      <c r="D15" s="235"/>
      <c r="E15" s="235"/>
      <c r="F15" s="235"/>
      <c r="G15" s="235"/>
      <c r="H15" s="39">
        <v>264100</v>
      </c>
      <c r="I15" s="42" t="s">
        <v>29</v>
      </c>
      <c r="J15" s="42" t="s">
        <v>29</v>
      </c>
      <c r="K15" s="42" t="s">
        <v>29</v>
      </c>
      <c r="L15" s="10">
        <f t="shared" si="0"/>
        <v>7486655.9299999997</v>
      </c>
      <c r="M15" s="11">
        <f t="shared" si="0"/>
        <v>7486655.9299999997</v>
      </c>
      <c r="N15" s="11">
        <f t="shared" si="0"/>
        <v>7486655.9299999997</v>
      </c>
      <c r="O15" s="12">
        <v>0</v>
      </c>
    </row>
    <row r="16" spans="1:15" s="22" customFormat="1" ht="26.1" customHeight="1" x14ac:dyDescent="0.25">
      <c r="A16" s="21"/>
      <c r="B16" s="38" t="s">
        <v>142</v>
      </c>
      <c r="C16" s="236" t="s">
        <v>143</v>
      </c>
      <c r="D16" s="236"/>
      <c r="E16" s="236"/>
      <c r="F16" s="236"/>
      <c r="G16" s="236"/>
      <c r="H16" s="39">
        <v>264110</v>
      </c>
      <c r="I16" s="42" t="s">
        <v>29</v>
      </c>
      <c r="J16" s="42" t="s">
        <v>29</v>
      </c>
      <c r="K16" s="42" t="s">
        <v>29</v>
      </c>
      <c r="L16" s="10">
        <f>L32</f>
        <v>7486655.9299999997</v>
      </c>
      <c r="M16" s="11">
        <f>M32</f>
        <v>7486655.9299999997</v>
      </c>
      <c r="N16" s="11">
        <f>N32</f>
        <v>7486655.9299999997</v>
      </c>
      <c r="O16" s="12">
        <v>0</v>
      </c>
    </row>
    <row r="17" spans="1:15" s="22" customFormat="1" ht="15.95" customHeight="1" x14ac:dyDescent="0.25">
      <c r="A17" s="44"/>
      <c r="B17" s="38" t="s">
        <v>144</v>
      </c>
      <c r="C17" s="237" t="s">
        <v>145</v>
      </c>
      <c r="D17" s="237"/>
      <c r="E17" s="237"/>
      <c r="F17" s="237"/>
      <c r="G17" s="237"/>
      <c r="H17" s="45">
        <v>264120</v>
      </c>
      <c r="I17" s="46" t="s">
        <v>29</v>
      </c>
      <c r="J17" s="46" t="s">
        <v>29</v>
      </c>
      <c r="K17" s="46" t="s">
        <v>29</v>
      </c>
      <c r="L17" s="17">
        <v>0</v>
      </c>
      <c r="M17" s="17">
        <v>0</v>
      </c>
      <c r="N17" s="17">
        <v>0</v>
      </c>
      <c r="O17" s="18">
        <v>0</v>
      </c>
    </row>
    <row r="18" spans="1:15" s="22" customFormat="1" ht="26.1" customHeight="1" x14ac:dyDescent="0.25">
      <c r="A18" s="21"/>
      <c r="B18" s="38" t="s">
        <v>146</v>
      </c>
      <c r="C18" s="238" t="s">
        <v>147</v>
      </c>
      <c r="D18" s="238"/>
      <c r="E18" s="238"/>
      <c r="F18" s="238"/>
      <c r="G18" s="238"/>
      <c r="H18" s="39">
        <v>264200</v>
      </c>
      <c r="I18" s="42" t="s">
        <v>29</v>
      </c>
      <c r="J18" s="42" t="s">
        <v>29</v>
      </c>
      <c r="K18" s="42" t="s">
        <v>29</v>
      </c>
      <c r="L18" s="13">
        <v>0</v>
      </c>
      <c r="M18" s="13">
        <v>0</v>
      </c>
      <c r="N18" s="13">
        <v>0</v>
      </c>
      <c r="O18" s="14">
        <v>0</v>
      </c>
    </row>
    <row r="19" spans="1:15" s="22" customFormat="1" ht="26.1" hidden="1" customHeight="1" x14ac:dyDescent="0.25">
      <c r="A19" s="21"/>
      <c r="B19" s="38" t="s">
        <v>148</v>
      </c>
      <c r="C19" s="236" t="s">
        <v>143</v>
      </c>
      <c r="D19" s="236"/>
      <c r="E19" s="236"/>
      <c r="F19" s="236"/>
      <c r="G19" s="236"/>
      <c r="H19" s="41">
        <v>264210</v>
      </c>
      <c r="I19" s="42" t="s">
        <v>29</v>
      </c>
      <c r="J19" s="42" t="s">
        <v>29</v>
      </c>
      <c r="K19" s="42" t="s">
        <v>29</v>
      </c>
      <c r="L19" s="11">
        <v>0</v>
      </c>
      <c r="M19" s="11">
        <v>0</v>
      </c>
      <c r="N19" s="11">
        <v>0</v>
      </c>
      <c r="O19" s="12">
        <v>0</v>
      </c>
    </row>
    <row r="20" spans="1:15" s="22" customFormat="1" ht="15.95" hidden="1" customHeight="1" x14ac:dyDescent="0.25">
      <c r="A20" s="21"/>
      <c r="B20" s="38"/>
      <c r="C20" s="239" t="s">
        <v>134</v>
      </c>
      <c r="D20" s="239"/>
      <c r="E20" s="239"/>
      <c r="F20" s="239"/>
      <c r="G20" s="239"/>
      <c r="H20" s="47"/>
      <c r="I20" s="42" t="s">
        <v>29</v>
      </c>
      <c r="J20" s="42"/>
      <c r="K20" s="42" t="s">
        <v>29</v>
      </c>
      <c r="L20" s="11">
        <v>0</v>
      </c>
      <c r="M20" s="11">
        <v>0</v>
      </c>
      <c r="N20" s="11">
        <v>0</v>
      </c>
      <c r="O20" s="12">
        <v>0</v>
      </c>
    </row>
    <row r="21" spans="1:15" s="22" customFormat="1" ht="15.95" hidden="1" customHeight="1" x14ac:dyDescent="0.25">
      <c r="A21" s="21"/>
      <c r="B21" s="38" t="s">
        <v>149</v>
      </c>
      <c r="C21" s="236" t="s">
        <v>145</v>
      </c>
      <c r="D21" s="236"/>
      <c r="E21" s="236"/>
      <c r="F21" s="236"/>
      <c r="G21" s="236"/>
      <c r="H21" s="41">
        <v>264220</v>
      </c>
      <c r="I21" s="42" t="s">
        <v>29</v>
      </c>
      <c r="J21" s="42" t="s">
        <v>29</v>
      </c>
      <c r="K21" s="42" t="s">
        <v>29</v>
      </c>
      <c r="L21" s="11">
        <v>0</v>
      </c>
      <c r="M21" s="11">
        <v>0</v>
      </c>
      <c r="N21" s="11">
        <v>0</v>
      </c>
      <c r="O21" s="12">
        <v>0</v>
      </c>
    </row>
    <row r="22" spans="1:15" s="22" customFormat="1" ht="15.95" customHeight="1" x14ac:dyDescent="0.25">
      <c r="A22" s="21"/>
      <c r="B22" s="38" t="s">
        <v>150</v>
      </c>
      <c r="C22" s="235" t="s">
        <v>151</v>
      </c>
      <c r="D22" s="235"/>
      <c r="E22" s="235"/>
      <c r="F22" s="235"/>
      <c r="G22" s="235"/>
      <c r="H22" s="41">
        <v>264300</v>
      </c>
      <c r="I22" s="42" t="s">
        <v>29</v>
      </c>
      <c r="J22" s="42" t="s">
        <v>29</v>
      </c>
      <c r="K22" s="42" t="s">
        <v>29</v>
      </c>
      <c r="L22" s="11">
        <v>0</v>
      </c>
      <c r="M22" s="11">
        <v>0</v>
      </c>
      <c r="N22" s="11">
        <v>0</v>
      </c>
      <c r="O22" s="12">
        <v>0</v>
      </c>
    </row>
    <row r="23" spans="1:15" s="22" customFormat="1" ht="15.95" hidden="1" customHeight="1" x14ac:dyDescent="0.25">
      <c r="A23" s="21"/>
      <c r="B23" s="38"/>
      <c r="C23" s="239" t="s">
        <v>134</v>
      </c>
      <c r="D23" s="239"/>
      <c r="E23" s="239"/>
      <c r="F23" s="239"/>
      <c r="G23" s="239"/>
      <c r="H23" s="47"/>
      <c r="I23" s="42" t="s">
        <v>29</v>
      </c>
      <c r="J23" s="42"/>
      <c r="K23" s="42"/>
      <c r="L23" s="11">
        <v>0</v>
      </c>
      <c r="M23" s="11">
        <v>0</v>
      </c>
      <c r="N23" s="11">
        <v>0</v>
      </c>
      <c r="O23" s="12">
        <v>0</v>
      </c>
    </row>
    <row r="24" spans="1:15" s="22" customFormat="1" ht="15.95" hidden="1" customHeight="1" x14ac:dyDescent="0.25">
      <c r="A24" s="21"/>
      <c r="B24" s="38"/>
      <c r="C24" s="239" t="s">
        <v>135</v>
      </c>
      <c r="D24" s="239"/>
      <c r="E24" s="239"/>
      <c r="F24" s="239"/>
      <c r="G24" s="239"/>
      <c r="H24" s="47"/>
      <c r="I24" s="42" t="s">
        <v>29</v>
      </c>
      <c r="J24" s="42"/>
      <c r="K24" s="42"/>
      <c r="L24" s="11">
        <v>0</v>
      </c>
      <c r="M24" s="11">
        <v>0</v>
      </c>
      <c r="N24" s="11">
        <v>0</v>
      </c>
      <c r="O24" s="12">
        <v>0</v>
      </c>
    </row>
    <row r="25" spans="1:15" s="22" customFormat="1" ht="15.95" customHeight="1" x14ac:dyDescent="0.25">
      <c r="A25" s="21"/>
      <c r="B25" s="38" t="s">
        <v>152</v>
      </c>
      <c r="C25" s="235" t="s">
        <v>153</v>
      </c>
      <c r="D25" s="235"/>
      <c r="E25" s="235"/>
      <c r="F25" s="235"/>
      <c r="G25" s="235"/>
      <c r="H25" s="41">
        <v>264400</v>
      </c>
      <c r="I25" s="42" t="s">
        <v>29</v>
      </c>
      <c r="J25" s="42" t="s">
        <v>29</v>
      </c>
      <c r="K25" s="42" t="s">
        <v>29</v>
      </c>
      <c r="L25" s="11">
        <v>0</v>
      </c>
      <c r="M25" s="11">
        <v>0</v>
      </c>
      <c r="N25" s="11">
        <v>0</v>
      </c>
      <c r="O25" s="12">
        <v>0</v>
      </c>
    </row>
    <row r="26" spans="1:15" s="49" customFormat="1" ht="26.1" hidden="1" customHeight="1" x14ac:dyDescent="0.25">
      <c r="A26" s="48"/>
      <c r="B26" s="38" t="s">
        <v>154</v>
      </c>
      <c r="C26" s="236" t="s">
        <v>143</v>
      </c>
      <c r="D26" s="236"/>
      <c r="E26" s="236"/>
      <c r="F26" s="236"/>
      <c r="G26" s="236"/>
      <c r="H26" s="41">
        <v>264410</v>
      </c>
      <c r="I26" s="42" t="s">
        <v>29</v>
      </c>
      <c r="J26" s="42" t="s">
        <v>29</v>
      </c>
      <c r="K26" s="42" t="s">
        <v>29</v>
      </c>
      <c r="L26" s="11">
        <v>0</v>
      </c>
      <c r="M26" s="11">
        <v>0</v>
      </c>
      <c r="N26" s="11">
        <v>0</v>
      </c>
      <c r="O26" s="12">
        <v>0</v>
      </c>
    </row>
    <row r="27" spans="1:15" s="49" customFormat="1" ht="15.95" hidden="1" customHeight="1" x14ac:dyDescent="0.25">
      <c r="A27" s="48"/>
      <c r="B27" s="38" t="s">
        <v>155</v>
      </c>
      <c r="C27" s="236" t="s">
        <v>145</v>
      </c>
      <c r="D27" s="236"/>
      <c r="E27" s="236"/>
      <c r="F27" s="236"/>
      <c r="G27" s="236"/>
      <c r="H27" s="41">
        <v>264420</v>
      </c>
      <c r="I27" s="42" t="s">
        <v>29</v>
      </c>
      <c r="J27" s="42" t="s">
        <v>29</v>
      </c>
      <c r="K27" s="42" t="s">
        <v>29</v>
      </c>
      <c r="L27" s="11">
        <v>0</v>
      </c>
      <c r="M27" s="11">
        <v>0</v>
      </c>
      <c r="N27" s="11">
        <v>0</v>
      </c>
      <c r="O27" s="12">
        <v>0</v>
      </c>
    </row>
    <row r="28" spans="1:15" s="49" customFormat="1" ht="15.95" customHeight="1" x14ac:dyDescent="0.25">
      <c r="A28" s="48"/>
      <c r="B28" s="38" t="s">
        <v>156</v>
      </c>
      <c r="C28" s="235" t="s">
        <v>157</v>
      </c>
      <c r="D28" s="235"/>
      <c r="E28" s="235"/>
      <c r="F28" s="235"/>
      <c r="G28" s="235"/>
      <c r="H28" s="41">
        <v>264500</v>
      </c>
      <c r="I28" s="40" t="s">
        <v>29</v>
      </c>
      <c r="J28" s="40" t="s">
        <v>29</v>
      </c>
      <c r="K28" s="40" t="s">
        <v>29</v>
      </c>
      <c r="L28" s="11">
        <v>0</v>
      </c>
      <c r="M28" s="11">
        <v>0</v>
      </c>
      <c r="N28" s="11">
        <v>0</v>
      </c>
      <c r="O28" s="12">
        <v>0</v>
      </c>
    </row>
    <row r="29" spans="1:15" s="22" customFormat="1" ht="26.1" hidden="1" customHeight="1" x14ac:dyDescent="0.25">
      <c r="A29" s="21"/>
      <c r="B29" s="38" t="s">
        <v>158</v>
      </c>
      <c r="C29" s="236" t="s">
        <v>159</v>
      </c>
      <c r="D29" s="236"/>
      <c r="E29" s="236"/>
      <c r="F29" s="236"/>
      <c r="G29" s="236"/>
      <c r="H29" s="39">
        <v>264510</v>
      </c>
      <c r="I29" s="42" t="s">
        <v>29</v>
      </c>
      <c r="J29" s="42" t="s">
        <v>29</v>
      </c>
      <c r="K29" s="42" t="s">
        <v>29</v>
      </c>
      <c r="L29" s="13">
        <v>0</v>
      </c>
      <c r="M29" s="13">
        <v>0</v>
      </c>
      <c r="N29" s="13">
        <v>0</v>
      </c>
      <c r="O29" s="14">
        <v>0</v>
      </c>
    </row>
    <row r="30" spans="1:15" s="22" customFormat="1" ht="15.95" hidden="1" customHeight="1" x14ac:dyDescent="0.25">
      <c r="A30" s="21"/>
      <c r="B30" s="38"/>
      <c r="C30" s="239" t="s">
        <v>135</v>
      </c>
      <c r="D30" s="239"/>
      <c r="E30" s="239"/>
      <c r="F30" s="239"/>
      <c r="G30" s="239"/>
      <c r="H30" s="43"/>
      <c r="I30" s="42" t="s">
        <v>29</v>
      </c>
      <c r="J30" s="42"/>
      <c r="K30" s="42"/>
      <c r="L30" s="13">
        <v>0</v>
      </c>
      <c r="M30" s="13">
        <v>0</v>
      </c>
      <c r="N30" s="13">
        <v>0</v>
      </c>
      <c r="O30" s="14">
        <v>0</v>
      </c>
    </row>
    <row r="31" spans="1:15" s="22" customFormat="1" ht="15.95" hidden="1" customHeight="1" x14ac:dyDescent="0.25">
      <c r="A31" s="21"/>
      <c r="B31" s="38" t="s">
        <v>160</v>
      </c>
      <c r="C31" s="236" t="s">
        <v>137</v>
      </c>
      <c r="D31" s="236"/>
      <c r="E31" s="236"/>
      <c r="F31" s="236"/>
      <c r="G31" s="236"/>
      <c r="H31" s="41">
        <v>264520</v>
      </c>
      <c r="I31" s="42" t="s">
        <v>29</v>
      </c>
      <c r="J31" s="42" t="s">
        <v>29</v>
      </c>
      <c r="K31" s="42" t="s">
        <v>29</v>
      </c>
      <c r="L31" s="11">
        <v>0</v>
      </c>
      <c r="M31" s="11">
        <v>0</v>
      </c>
      <c r="N31" s="11">
        <v>0</v>
      </c>
      <c r="O31" s="12">
        <v>0</v>
      </c>
    </row>
    <row r="32" spans="1:15" s="22" customFormat="1" ht="26.1" customHeight="1" x14ac:dyDescent="0.25">
      <c r="A32" s="21"/>
      <c r="B32" s="50">
        <v>2</v>
      </c>
      <c r="C32" s="234" t="s">
        <v>161</v>
      </c>
      <c r="D32" s="234"/>
      <c r="E32" s="234"/>
      <c r="F32" s="234"/>
      <c r="G32" s="234"/>
      <c r="H32" s="41">
        <v>265000</v>
      </c>
      <c r="I32" s="42" t="s">
        <v>29</v>
      </c>
      <c r="J32" s="42" t="s">
        <v>29</v>
      </c>
      <c r="K32" s="42" t="s">
        <v>29</v>
      </c>
      <c r="L32" s="11">
        <f>L33</f>
        <v>7486655.9299999997</v>
      </c>
      <c r="M32" s="11">
        <f>M33</f>
        <v>7486655.9299999997</v>
      </c>
      <c r="N32" s="11">
        <f>N33</f>
        <v>7486655.9299999997</v>
      </c>
      <c r="O32" s="12">
        <v>0</v>
      </c>
    </row>
    <row r="33" spans="1:15" s="22" customFormat="1" ht="15.95" customHeight="1" x14ac:dyDescent="0.25">
      <c r="A33" s="21"/>
      <c r="B33" s="38"/>
      <c r="C33" s="222" t="s">
        <v>162</v>
      </c>
      <c r="D33" s="222"/>
      <c r="E33" s="222"/>
      <c r="F33" s="222"/>
      <c r="G33" s="222"/>
      <c r="H33" s="41">
        <v>265100</v>
      </c>
      <c r="I33" s="40"/>
      <c r="J33" s="40" t="s">
        <v>29</v>
      </c>
      <c r="K33" s="40" t="s">
        <v>29</v>
      </c>
      <c r="L33" s="11">
        <f>Расшифровка!AJ29+Расшифровка!AJ30+Расшифровка!AJ31+Расшифровка!AJ34+Расшифровка!AJ36+Расшифровка!AJ37+Расшифровка!AJ38+Расшифровка!AJ42+Расшифровка!AJ47</f>
        <v>7486655.9299999997</v>
      </c>
      <c r="M33" s="11">
        <f>L33</f>
        <v>7486655.9299999997</v>
      </c>
      <c r="N33" s="11">
        <f>L33</f>
        <v>7486655.9299999997</v>
      </c>
      <c r="O33" s="12">
        <v>0</v>
      </c>
    </row>
    <row r="34" spans="1:15" s="22" customFormat="1" ht="26.1" customHeight="1" x14ac:dyDescent="0.25">
      <c r="A34" s="21"/>
      <c r="B34" s="50">
        <v>3</v>
      </c>
      <c r="C34" s="223" t="s">
        <v>163</v>
      </c>
      <c r="D34" s="223"/>
      <c r="E34" s="223"/>
      <c r="F34" s="223"/>
      <c r="G34" s="223"/>
      <c r="H34" s="39">
        <v>266000</v>
      </c>
      <c r="I34" s="71" t="s">
        <v>29</v>
      </c>
      <c r="J34" s="71" t="s">
        <v>29</v>
      </c>
      <c r="K34" s="71" t="s">
        <v>29</v>
      </c>
      <c r="L34" s="72">
        <v>0</v>
      </c>
      <c r="M34" s="72">
        <v>0</v>
      </c>
      <c r="N34" s="72">
        <v>0</v>
      </c>
      <c r="O34" s="73">
        <v>0</v>
      </c>
    </row>
    <row r="35" spans="1:15" s="22" customFormat="1" ht="15.95" hidden="1" customHeight="1" x14ac:dyDescent="0.25">
      <c r="A35" s="21"/>
      <c r="B35" s="52"/>
      <c r="C35" s="224" t="s">
        <v>164</v>
      </c>
      <c r="D35" s="224"/>
      <c r="E35" s="224"/>
      <c r="F35" s="224"/>
      <c r="G35" s="224"/>
      <c r="H35" s="53">
        <v>266100</v>
      </c>
      <c r="I35" s="51"/>
      <c r="J35" s="51" t="s">
        <v>29</v>
      </c>
      <c r="K35" s="51" t="s">
        <v>29</v>
      </c>
      <c r="L35" s="15">
        <v>0</v>
      </c>
      <c r="M35" s="15">
        <v>0</v>
      </c>
      <c r="N35" s="15">
        <v>0</v>
      </c>
      <c r="O35" s="16">
        <v>0</v>
      </c>
    </row>
    <row r="36" spans="1:15" s="22" customFormat="1" ht="3.75" customHeight="1" x14ac:dyDescent="0.25">
      <c r="A36" s="21"/>
      <c r="B36" s="54"/>
      <c r="C36" s="55"/>
      <c r="D36" s="55"/>
      <c r="E36" s="55"/>
      <c r="F36" s="55"/>
      <c r="G36" s="55"/>
      <c r="H36" s="54"/>
      <c r="I36" s="54"/>
      <c r="J36" s="54"/>
      <c r="K36" s="54"/>
      <c r="L36" s="21"/>
      <c r="M36" s="21"/>
      <c r="N36" s="21"/>
      <c r="O36" s="21"/>
    </row>
    <row r="37" spans="1:15" s="7" customFormat="1" ht="6" customHeight="1" x14ac:dyDescent="0.25">
      <c r="A37" s="9"/>
      <c r="B37" s="9"/>
      <c r="C37" s="8"/>
      <c r="D37" s="8"/>
      <c r="E37" s="8"/>
      <c r="F37" s="9"/>
      <c r="G37" s="9"/>
      <c r="H37" s="9"/>
      <c r="I37" s="9"/>
      <c r="J37" s="9"/>
      <c r="K37" s="9"/>
      <c r="L37" s="9"/>
      <c r="M37" s="9"/>
      <c r="N37" s="9"/>
      <c r="O37" s="9"/>
    </row>
    <row r="38" spans="1:15" s="7" customFormat="1" ht="15" customHeight="1" x14ac:dyDescent="0.25">
      <c r="A38" s="9"/>
      <c r="B38" s="21" t="s">
        <v>165</v>
      </c>
      <c r="C38" s="9"/>
      <c r="D38" s="21"/>
      <c r="E38" s="56"/>
      <c r="F38" s="56"/>
      <c r="G38" s="56"/>
      <c r="H38" s="56"/>
      <c r="I38" s="56"/>
      <c r="J38" s="56"/>
      <c r="K38" s="56"/>
      <c r="L38" s="56"/>
      <c r="M38" s="56"/>
      <c r="N38" s="56"/>
      <c r="O38" s="56"/>
    </row>
    <row r="39" spans="1:15" s="7" customFormat="1" ht="15" customHeight="1" x14ac:dyDescent="0.25">
      <c r="A39" s="9"/>
      <c r="B39" s="21" t="s">
        <v>166</v>
      </c>
      <c r="C39" s="9"/>
      <c r="D39" s="225" t="s">
        <v>1</v>
      </c>
      <c r="E39" s="225"/>
      <c r="F39" s="56"/>
      <c r="G39" s="57" t="s">
        <v>241</v>
      </c>
      <c r="H39" s="9"/>
      <c r="I39" s="58"/>
      <c r="J39" s="58"/>
      <c r="K39" s="58"/>
      <c r="L39" s="56"/>
      <c r="M39" s="56"/>
      <c r="N39" s="56"/>
      <c r="O39" s="58"/>
    </row>
    <row r="40" spans="1:15" s="7" customFormat="1" ht="14.1" customHeight="1" x14ac:dyDescent="0.25">
      <c r="A40" s="9"/>
      <c r="B40" s="9"/>
      <c r="C40" s="21"/>
      <c r="D40" s="226" t="s">
        <v>167</v>
      </c>
      <c r="E40" s="226"/>
      <c r="F40" s="59" t="s">
        <v>168</v>
      </c>
      <c r="G40" s="59" t="s">
        <v>169</v>
      </c>
      <c r="H40" s="9"/>
      <c r="I40" s="60"/>
      <c r="J40" s="60"/>
      <c r="K40" s="60"/>
      <c r="L40" s="61"/>
      <c r="M40" s="60"/>
      <c r="N40" s="61"/>
      <c r="O40" s="60"/>
    </row>
    <row r="41" spans="1:15" s="7" customFormat="1" ht="3.95" customHeight="1" x14ac:dyDescent="0.25">
      <c r="A41" s="9"/>
      <c r="B41" s="9"/>
      <c r="C41" s="62"/>
      <c r="D41" s="62"/>
      <c r="E41" s="63"/>
      <c r="F41" s="63"/>
      <c r="G41" s="63"/>
      <c r="H41" s="63"/>
      <c r="I41" s="63"/>
      <c r="J41" s="63"/>
      <c r="K41" s="63"/>
      <c r="L41" s="63"/>
      <c r="M41" s="63"/>
      <c r="N41" s="63"/>
      <c r="O41" s="63"/>
    </row>
    <row r="42" spans="1:15" s="7" customFormat="1" ht="15" customHeight="1" x14ac:dyDescent="0.25">
      <c r="A42" s="9"/>
      <c r="B42" s="21" t="s">
        <v>170</v>
      </c>
      <c r="C42" s="9"/>
      <c r="D42" s="227" t="s">
        <v>236</v>
      </c>
      <c r="E42" s="228"/>
      <c r="F42" s="56"/>
      <c r="G42" s="57" t="s">
        <v>247</v>
      </c>
      <c r="H42" s="9"/>
      <c r="I42" s="58"/>
      <c r="J42" s="58"/>
      <c r="K42" s="58"/>
      <c r="L42" s="56"/>
      <c r="M42" s="229"/>
      <c r="N42" s="229"/>
      <c r="O42" s="56"/>
    </row>
    <row r="43" spans="1:15" s="19" customFormat="1" ht="15" customHeight="1" x14ac:dyDescent="0.25">
      <c r="B43" s="9"/>
      <c r="C43" s="56"/>
      <c r="D43" s="226" t="s">
        <v>167</v>
      </c>
      <c r="E43" s="226"/>
      <c r="F43" s="59" t="s">
        <v>168</v>
      </c>
      <c r="G43" s="59" t="s">
        <v>169</v>
      </c>
      <c r="H43" s="9"/>
      <c r="I43" s="60"/>
      <c r="J43" s="60"/>
      <c r="K43" s="60"/>
      <c r="L43" s="56"/>
      <c r="M43" s="230"/>
      <c r="N43" s="230"/>
      <c r="O43" s="60"/>
    </row>
    <row r="44" spans="1:15" s="19" customFormat="1" ht="6" customHeight="1" x14ac:dyDescent="0.25">
      <c r="B44" s="9"/>
      <c r="C44" s="8"/>
      <c r="D44" s="8"/>
      <c r="E44" s="8"/>
      <c r="F44" s="9"/>
      <c r="G44" s="9"/>
      <c r="H44" s="9"/>
      <c r="I44" s="9"/>
      <c r="J44" s="9"/>
      <c r="K44" s="9"/>
      <c r="L44" s="9"/>
      <c r="M44" s="9"/>
      <c r="N44" s="9"/>
      <c r="O44" s="9"/>
    </row>
    <row r="45" spans="1:15" s="19" customFormat="1" ht="15.95" customHeight="1" x14ac:dyDescent="0.25">
      <c r="B45" s="21"/>
      <c r="C45" s="21"/>
      <c r="D45" s="21"/>
      <c r="E45" s="21"/>
      <c r="F45" s="21"/>
      <c r="G45" s="9"/>
      <c r="H45" s="9"/>
      <c r="I45" s="9"/>
      <c r="J45" s="9"/>
      <c r="K45" s="9"/>
      <c r="L45" s="9"/>
      <c r="M45" s="9"/>
      <c r="N45" s="9"/>
      <c r="O45" s="9"/>
    </row>
    <row r="46" spans="1:15" s="19" customFormat="1" ht="11.1" customHeight="1" x14ac:dyDescent="0.25">
      <c r="B46" s="9"/>
      <c r="C46" s="21"/>
      <c r="D46" s="21"/>
      <c r="E46" s="21"/>
      <c r="F46" s="21"/>
      <c r="G46" s="21"/>
      <c r="H46" s="9"/>
      <c r="I46" s="9"/>
      <c r="J46" s="9"/>
      <c r="K46" s="9"/>
      <c r="L46" s="9"/>
      <c r="M46" s="9"/>
      <c r="N46" s="9"/>
      <c r="O46" s="9"/>
    </row>
    <row r="47" spans="1:15" s="19" customFormat="1" ht="20.100000000000001" customHeight="1" x14ac:dyDescent="0.25">
      <c r="B47" s="233" t="s">
        <v>171</v>
      </c>
      <c r="C47" s="233"/>
      <c r="D47" s="233"/>
      <c r="E47" s="233"/>
      <c r="F47" s="233"/>
      <c r="G47" s="233"/>
      <c r="H47" s="233"/>
      <c r="I47" s="9"/>
      <c r="J47" s="9"/>
      <c r="K47" s="9"/>
      <c r="L47" s="9"/>
      <c r="M47" s="9"/>
      <c r="N47" s="9"/>
      <c r="O47" s="9"/>
    </row>
    <row r="48" spans="1:15" s="19" customFormat="1" ht="29.1" customHeight="1" x14ac:dyDescent="0.25">
      <c r="B48" s="217" t="s">
        <v>243</v>
      </c>
      <c r="C48" s="218"/>
      <c r="D48" s="218"/>
      <c r="E48" s="218"/>
      <c r="F48" s="64"/>
      <c r="G48" s="231" t="s">
        <v>249</v>
      </c>
      <c r="H48" s="232"/>
      <c r="I48" s="9"/>
      <c r="J48" s="9"/>
      <c r="K48" s="9"/>
      <c r="L48" s="9"/>
      <c r="M48" s="9"/>
      <c r="N48" s="9"/>
      <c r="O48" s="9"/>
    </row>
    <row r="49" spans="2:15" s="19" customFormat="1" ht="15" customHeight="1" x14ac:dyDescent="0.25">
      <c r="B49" s="219" t="s">
        <v>172</v>
      </c>
      <c r="C49" s="219"/>
      <c r="D49" s="219"/>
      <c r="E49" s="219"/>
      <c r="F49" s="66" t="s">
        <v>168</v>
      </c>
      <c r="G49" s="220" t="s">
        <v>169</v>
      </c>
      <c r="H49" s="221"/>
      <c r="I49" s="9"/>
      <c r="J49" s="9"/>
      <c r="K49" s="9"/>
      <c r="L49" s="9"/>
      <c r="M49" s="9"/>
      <c r="N49" s="9"/>
      <c r="O49" s="9"/>
    </row>
    <row r="50" spans="2:15" s="19" customFormat="1" ht="10.5" customHeight="1" x14ac:dyDescent="0.25">
      <c r="B50" s="67"/>
      <c r="C50" s="8"/>
      <c r="D50" s="8"/>
      <c r="E50" s="8"/>
      <c r="F50" s="9"/>
      <c r="G50" s="9"/>
      <c r="H50" s="65"/>
      <c r="I50" s="9"/>
      <c r="J50" s="9"/>
      <c r="K50" s="9"/>
      <c r="L50" s="9"/>
      <c r="M50" s="9"/>
      <c r="N50" s="9"/>
      <c r="O50" s="9"/>
    </row>
    <row r="51" spans="2:15" s="19" customFormat="1" ht="17.100000000000001" customHeight="1" x14ac:dyDescent="0.25">
      <c r="B51" s="112"/>
      <c r="C51" s="68"/>
      <c r="D51" s="68"/>
      <c r="E51" s="68"/>
      <c r="F51" s="68"/>
      <c r="G51" s="68"/>
      <c r="H51" s="69"/>
      <c r="I51" s="9"/>
      <c r="J51" s="9"/>
      <c r="K51" s="9"/>
      <c r="L51" s="9"/>
      <c r="M51" s="9"/>
      <c r="N51" s="9"/>
      <c r="O51" s="9"/>
    </row>
    <row r="52" spans="2:15" s="19" customFormat="1" ht="8.1" customHeight="1" x14ac:dyDescent="0.25">
      <c r="B52" s="9"/>
      <c r="C52" s="8"/>
      <c r="D52" s="8"/>
      <c r="E52" s="8"/>
      <c r="F52" s="9"/>
      <c r="G52" s="9"/>
      <c r="H52" s="9"/>
      <c r="I52" s="9"/>
      <c r="J52" s="9"/>
      <c r="K52" s="9"/>
      <c r="L52" s="9"/>
      <c r="M52" s="9"/>
      <c r="N52" s="9"/>
      <c r="O52" s="9"/>
    </row>
    <row r="53" spans="2:15" s="19" customFormat="1" ht="9" customHeight="1" x14ac:dyDescent="0.25">
      <c r="B53" s="9" t="s">
        <v>173</v>
      </c>
      <c r="C53" s="8"/>
      <c r="D53" s="8"/>
      <c r="E53" s="8"/>
      <c r="F53" s="9"/>
      <c r="G53" s="9"/>
      <c r="H53" s="9"/>
      <c r="I53" s="9"/>
      <c r="J53" s="9"/>
      <c r="K53" s="9"/>
      <c r="L53" s="9"/>
      <c r="M53" s="9"/>
      <c r="N53" s="9"/>
      <c r="O53" s="9"/>
    </row>
    <row r="54" spans="2:15" s="19" customFormat="1" ht="15" customHeight="1" x14ac:dyDescent="0.25">
      <c r="B54" s="216" t="s">
        <v>174</v>
      </c>
      <c r="C54" s="216"/>
      <c r="D54" s="216"/>
      <c r="E54" s="216"/>
      <c r="F54" s="216"/>
      <c r="G54" s="216"/>
      <c r="H54" s="216"/>
      <c r="I54" s="216"/>
      <c r="J54" s="216"/>
      <c r="K54" s="216"/>
      <c r="L54" s="216"/>
      <c r="M54" s="216"/>
      <c r="N54" s="216"/>
      <c r="O54" s="216"/>
    </row>
    <row r="55" spans="2:15" s="19" customFormat="1" ht="45" customHeight="1" x14ac:dyDescent="0.25">
      <c r="B55" s="216" t="s">
        <v>175</v>
      </c>
      <c r="C55" s="216"/>
      <c r="D55" s="216"/>
      <c r="E55" s="216"/>
      <c r="F55" s="216"/>
      <c r="G55" s="216"/>
      <c r="H55" s="216"/>
      <c r="I55" s="216"/>
      <c r="J55" s="216"/>
      <c r="K55" s="216"/>
      <c r="L55" s="216"/>
      <c r="M55" s="216"/>
      <c r="N55" s="216"/>
      <c r="O55" s="216"/>
    </row>
    <row r="56" spans="2:15" s="19" customFormat="1" ht="12.95" customHeight="1" x14ac:dyDescent="0.25">
      <c r="B56" s="216" t="s">
        <v>176</v>
      </c>
      <c r="C56" s="216"/>
      <c r="D56" s="216"/>
      <c r="E56" s="216"/>
      <c r="F56" s="216"/>
      <c r="G56" s="216"/>
      <c r="H56" s="216"/>
      <c r="I56" s="216"/>
      <c r="J56" s="216"/>
      <c r="K56" s="216"/>
      <c r="L56" s="216"/>
      <c r="M56" s="216"/>
      <c r="N56" s="216"/>
      <c r="O56" s="216"/>
    </row>
    <row r="57" spans="2:15" s="19" customFormat="1" ht="33" customHeight="1" x14ac:dyDescent="0.25">
      <c r="B57" s="216" t="s">
        <v>177</v>
      </c>
      <c r="C57" s="216"/>
      <c r="D57" s="216"/>
      <c r="E57" s="216"/>
      <c r="F57" s="216"/>
      <c r="G57" s="216"/>
      <c r="H57" s="216"/>
      <c r="I57" s="216"/>
      <c r="J57" s="216"/>
      <c r="K57" s="216"/>
      <c r="L57" s="216"/>
      <c r="M57" s="216"/>
      <c r="N57" s="216"/>
      <c r="O57" s="216"/>
    </row>
    <row r="58" spans="2:15" s="19" customFormat="1" ht="14.1" customHeight="1" x14ac:dyDescent="0.25">
      <c r="B58" s="216" t="s">
        <v>178</v>
      </c>
      <c r="C58" s="216"/>
      <c r="D58" s="216"/>
      <c r="E58" s="216"/>
      <c r="F58" s="216"/>
      <c r="G58" s="216"/>
      <c r="H58" s="216"/>
      <c r="I58" s="216"/>
      <c r="J58" s="216"/>
      <c r="K58" s="216"/>
      <c r="L58" s="216"/>
      <c r="M58" s="216"/>
      <c r="N58" s="216"/>
      <c r="O58" s="216"/>
    </row>
    <row r="59" spans="2:15" s="19" customFormat="1" ht="12.95" customHeight="1" x14ac:dyDescent="0.25">
      <c r="B59" s="216" t="s">
        <v>179</v>
      </c>
      <c r="C59" s="216"/>
      <c r="D59" s="216"/>
      <c r="E59" s="216"/>
      <c r="F59" s="216"/>
      <c r="G59" s="216"/>
      <c r="H59" s="216"/>
      <c r="I59" s="216"/>
      <c r="J59" s="216"/>
      <c r="K59" s="216"/>
      <c r="L59" s="216"/>
      <c r="M59" s="216"/>
      <c r="N59" s="216"/>
      <c r="O59" s="216"/>
    </row>
    <row r="60" spans="2:15" s="19" customFormat="1" ht="12.95" customHeight="1" x14ac:dyDescent="0.25">
      <c r="B60" s="215" t="s">
        <v>180</v>
      </c>
      <c r="C60" s="215"/>
      <c r="D60" s="215"/>
      <c r="E60" s="215"/>
      <c r="F60" s="215"/>
      <c r="G60" s="215"/>
      <c r="H60" s="215"/>
      <c r="I60" s="215"/>
      <c r="J60" s="215"/>
      <c r="K60" s="215"/>
      <c r="L60" s="215"/>
      <c r="M60" s="215"/>
      <c r="N60" s="215"/>
      <c r="O60" s="215"/>
    </row>
    <row r="61" spans="2:15" s="19" customFormat="1" ht="14.1" customHeight="1" x14ac:dyDescent="0.25">
      <c r="B61" s="215" t="s">
        <v>181</v>
      </c>
      <c r="C61" s="215"/>
      <c r="D61" s="215"/>
      <c r="E61" s="215"/>
      <c r="F61" s="215"/>
      <c r="G61" s="215"/>
      <c r="H61" s="215"/>
      <c r="I61" s="215"/>
      <c r="J61" s="215"/>
      <c r="K61" s="215"/>
      <c r="L61" s="215"/>
      <c r="M61" s="215"/>
      <c r="N61" s="215"/>
      <c r="O61" s="215"/>
    </row>
    <row r="62" spans="2:15" s="19" customFormat="1" ht="23.1" customHeight="1" x14ac:dyDescent="0.25">
      <c r="B62" s="216" t="s">
        <v>182</v>
      </c>
      <c r="C62" s="216"/>
      <c r="D62" s="216"/>
      <c r="E62" s="216"/>
      <c r="F62" s="216"/>
      <c r="G62" s="216"/>
      <c r="H62" s="216"/>
      <c r="I62" s="216"/>
      <c r="J62" s="216"/>
      <c r="K62" s="216"/>
      <c r="L62" s="216"/>
      <c r="M62" s="216"/>
      <c r="N62" s="216"/>
      <c r="O62" s="216"/>
    </row>
    <row r="63" spans="2:15" s="19" customFormat="1" ht="12.95" customHeight="1" x14ac:dyDescent="0.25">
      <c r="B63" s="215" t="s">
        <v>183</v>
      </c>
      <c r="C63" s="215"/>
      <c r="D63" s="215"/>
      <c r="E63" s="215"/>
      <c r="F63" s="215"/>
      <c r="G63" s="215"/>
      <c r="H63" s="215"/>
      <c r="I63" s="215"/>
      <c r="J63" s="215"/>
      <c r="K63" s="215"/>
      <c r="L63" s="215"/>
      <c r="M63" s="215"/>
      <c r="N63" s="215"/>
      <c r="O63" s="215"/>
    </row>
    <row r="64" spans="2:15" s="19" customFormat="1" ht="11.1" customHeight="1" x14ac:dyDescent="0.25">
      <c r="B64" s="216" t="s">
        <v>184</v>
      </c>
      <c r="C64" s="216"/>
      <c r="D64" s="216"/>
      <c r="E64" s="216"/>
      <c r="F64" s="216"/>
      <c r="G64" s="216"/>
      <c r="H64" s="216"/>
      <c r="I64" s="216"/>
      <c r="J64" s="216"/>
      <c r="K64" s="216"/>
      <c r="L64" s="216"/>
      <c r="M64" s="216"/>
      <c r="N64" s="216"/>
      <c r="O64" s="216"/>
    </row>
  </sheetData>
  <mergeCells count="61">
    <mergeCell ref="C5:G5"/>
    <mergeCell ref="C6:G6"/>
    <mergeCell ref="C7:G7"/>
    <mergeCell ref="C8:G8"/>
    <mergeCell ref="B1:O1"/>
    <mergeCell ref="B3:B4"/>
    <mergeCell ref="C3:G4"/>
    <mergeCell ref="H3:H4"/>
    <mergeCell ref="I3:I4"/>
    <mergeCell ref="J3:J4"/>
    <mergeCell ref="K3:K4"/>
    <mergeCell ref="L3:O3"/>
    <mergeCell ref="C9:G9"/>
    <mergeCell ref="C10:G10"/>
    <mergeCell ref="C29:G29"/>
    <mergeCell ref="C30:G30"/>
    <mergeCell ref="C31:G31"/>
    <mergeCell ref="C11:G11"/>
    <mergeCell ref="C12:G12"/>
    <mergeCell ref="C13:G13"/>
    <mergeCell ref="C14:G14"/>
    <mergeCell ref="C32:G32"/>
    <mergeCell ref="C15:G15"/>
    <mergeCell ref="C16:G16"/>
    <mergeCell ref="C17:G17"/>
    <mergeCell ref="C18:G18"/>
    <mergeCell ref="C19:G19"/>
    <mergeCell ref="C20:G20"/>
    <mergeCell ref="C21:G21"/>
    <mergeCell ref="C22:G22"/>
    <mergeCell ref="C23:G23"/>
    <mergeCell ref="C24:G24"/>
    <mergeCell ref="C25:G25"/>
    <mergeCell ref="C26:G26"/>
    <mergeCell ref="C27:G27"/>
    <mergeCell ref="C28:G28"/>
    <mergeCell ref="D42:E42"/>
    <mergeCell ref="M42:N42"/>
    <mergeCell ref="D43:E43"/>
    <mergeCell ref="M43:N43"/>
    <mergeCell ref="G48:H48"/>
    <mergeCell ref="B47:H47"/>
    <mergeCell ref="C33:G33"/>
    <mergeCell ref="C34:G34"/>
    <mergeCell ref="C35:G35"/>
    <mergeCell ref="D39:E39"/>
    <mergeCell ref="D40:E40"/>
    <mergeCell ref="B61:O61"/>
    <mergeCell ref="B62:O62"/>
    <mergeCell ref="B63:O63"/>
    <mergeCell ref="B64:O64"/>
    <mergeCell ref="B48:E48"/>
    <mergeCell ref="B49:E49"/>
    <mergeCell ref="B54:O54"/>
    <mergeCell ref="B55:O55"/>
    <mergeCell ref="B60:O60"/>
    <mergeCell ref="B56:O56"/>
    <mergeCell ref="B57:O57"/>
    <mergeCell ref="B58:O58"/>
    <mergeCell ref="B59:O59"/>
    <mergeCell ref="G49:H49"/>
  </mergeCells>
  <pageMargins left="0.5" right="0.3" top="0.25" bottom="0.27" header="0.18" footer="0.18"/>
  <pageSetup paperSize="9" scale="65" fitToHeight="0" orientation="landscape" r:id="rId1"/>
  <rowBreaks count="3" manualBreakCount="3">
    <brk id="89" max="16383" man="1"/>
    <brk id="132" max="16383" man="1"/>
    <brk id="14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57"/>
  <sheetViews>
    <sheetView view="pageBreakPreview" zoomScaleNormal="100" zoomScaleSheetLayoutView="100" workbookViewId="0">
      <selection activeCell="B10" sqref="B10:AO10"/>
    </sheetView>
  </sheetViews>
  <sheetFormatPr defaultColWidth="10.1640625" defaultRowHeight="15.75" x14ac:dyDescent="0.25"/>
  <cols>
    <col min="1" max="7" width="3.1640625" style="1" customWidth="1"/>
    <col min="8" max="8" width="5.1640625" style="1" customWidth="1"/>
    <col min="9" max="9" width="10.1640625" style="1" customWidth="1"/>
    <col min="10" max="10" width="3.1640625" style="1" customWidth="1"/>
    <col min="11" max="11" width="4.6640625" style="1" customWidth="1"/>
    <col min="12" max="12" width="2" style="1" customWidth="1"/>
    <col min="13" max="25" width="3.1640625" style="1" customWidth="1"/>
    <col min="26" max="26" width="3.83203125" style="1" hidden="1" customWidth="1"/>
    <col min="27" max="31" width="3.1640625" style="1" customWidth="1"/>
    <col min="32" max="32" width="4.33203125" style="1" customWidth="1"/>
    <col min="33" max="35" width="5.33203125" style="1" customWidth="1"/>
    <col min="36" max="41" width="3.1640625" style="1" customWidth="1"/>
    <col min="42" max="42" width="16.6640625" style="1" bestFit="1" customWidth="1"/>
    <col min="43" max="255" width="10.1640625" style="1"/>
    <col min="256" max="263" width="3.1640625" style="1" customWidth="1"/>
    <col min="264" max="264" width="10.1640625" style="1" customWidth="1"/>
    <col min="265" max="265" width="3.1640625" style="1" customWidth="1"/>
    <col min="266" max="266" width="4.6640625" style="1" customWidth="1"/>
    <col min="267" max="267" width="2" style="1" customWidth="1"/>
    <col min="268" max="280" width="3.1640625" style="1" customWidth="1"/>
    <col min="281" max="281" width="0" style="1" hidden="1" customWidth="1"/>
    <col min="282" max="286" width="3.1640625" style="1" customWidth="1"/>
    <col min="287" max="287" width="4.33203125" style="1" customWidth="1"/>
    <col min="288" max="290" width="5.33203125" style="1" customWidth="1"/>
    <col min="291" max="296" width="3.1640625" style="1" customWidth="1"/>
    <col min="297" max="297" width="0.33203125" style="1" customWidth="1"/>
    <col min="298" max="511" width="10.1640625" style="1"/>
    <col min="512" max="519" width="3.1640625" style="1" customWidth="1"/>
    <col min="520" max="520" width="10.1640625" style="1" customWidth="1"/>
    <col min="521" max="521" width="3.1640625" style="1" customWidth="1"/>
    <col min="522" max="522" width="4.6640625" style="1" customWidth="1"/>
    <col min="523" max="523" width="2" style="1" customWidth="1"/>
    <col min="524" max="536" width="3.1640625" style="1" customWidth="1"/>
    <col min="537" max="537" width="0" style="1" hidden="1" customWidth="1"/>
    <col min="538" max="542" width="3.1640625" style="1" customWidth="1"/>
    <col min="543" max="543" width="4.33203125" style="1" customWidth="1"/>
    <col min="544" max="546" width="5.33203125" style="1" customWidth="1"/>
    <col min="547" max="552" width="3.1640625" style="1" customWidth="1"/>
    <col min="553" max="553" width="0.33203125" style="1" customWidth="1"/>
    <col min="554" max="767" width="10.1640625" style="1"/>
    <col min="768" max="775" width="3.1640625" style="1" customWidth="1"/>
    <col min="776" max="776" width="10.1640625" style="1" customWidth="1"/>
    <col min="777" max="777" width="3.1640625" style="1" customWidth="1"/>
    <col min="778" max="778" width="4.6640625" style="1" customWidth="1"/>
    <col min="779" max="779" width="2" style="1" customWidth="1"/>
    <col min="780" max="792" width="3.1640625" style="1" customWidth="1"/>
    <col min="793" max="793" width="0" style="1" hidden="1" customWidth="1"/>
    <col min="794" max="798" width="3.1640625" style="1" customWidth="1"/>
    <col min="799" max="799" width="4.33203125" style="1" customWidth="1"/>
    <col min="800" max="802" width="5.33203125" style="1" customWidth="1"/>
    <col min="803" max="808" width="3.1640625" style="1" customWidth="1"/>
    <col min="809" max="809" width="0.33203125" style="1" customWidth="1"/>
    <col min="810" max="1023" width="10.1640625" style="1"/>
    <col min="1024" max="1031" width="3.1640625" style="1" customWidth="1"/>
    <col min="1032" max="1032" width="10.1640625" style="1" customWidth="1"/>
    <col min="1033" max="1033" width="3.1640625" style="1" customWidth="1"/>
    <col min="1034" max="1034" width="4.6640625" style="1" customWidth="1"/>
    <col min="1035" max="1035" width="2" style="1" customWidth="1"/>
    <col min="1036" max="1048" width="3.1640625" style="1" customWidth="1"/>
    <col min="1049" max="1049" width="0" style="1" hidden="1" customWidth="1"/>
    <col min="1050" max="1054" width="3.1640625" style="1" customWidth="1"/>
    <col min="1055" max="1055" width="4.33203125" style="1" customWidth="1"/>
    <col min="1056" max="1058" width="5.33203125" style="1" customWidth="1"/>
    <col min="1059" max="1064" width="3.1640625" style="1" customWidth="1"/>
    <col min="1065" max="1065" width="0.33203125" style="1" customWidth="1"/>
    <col min="1066" max="1279" width="10.1640625" style="1"/>
    <col min="1280" max="1287" width="3.1640625" style="1" customWidth="1"/>
    <col min="1288" max="1288" width="10.1640625" style="1" customWidth="1"/>
    <col min="1289" max="1289" width="3.1640625" style="1" customWidth="1"/>
    <col min="1290" max="1290" width="4.6640625" style="1" customWidth="1"/>
    <col min="1291" max="1291" width="2" style="1" customWidth="1"/>
    <col min="1292" max="1304" width="3.1640625" style="1" customWidth="1"/>
    <col min="1305" max="1305" width="0" style="1" hidden="1" customWidth="1"/>
    <col min="1306" max="1310" width="3.1640625" style="1" customWidth="1"/>
    <col min="1311" max="1311" width="4.33203125" style="1" customWidth="1"/>
    <col min="1312" max="1314" width="5.33203125" style="1" customWidth="1"/>
    <col min="1315" max="1320" width="3.1640625" style="1" customWidth="1"/>
    <col min="1321" max="1321" width="0.33203125" style="1" customWidth="1"/>
    <col min="1322" max="1535" width="10.1640625" style="1"/>
    <col min="1536" max="1543" width="3.1640625" style="1" customWidth="1"/>
    <col min="1544" max="1544" width="10.1640625" style="1" customWidth="1"/>
    <col min="1545" max="1545" width="3.1640625" style="1" customWidth="1"/>
    <col min="1546" max="1546" width="4.6640625" style="1" customWidth="1"/>
    <col min="1547" max="1547" width="2" style="1" customWidth="1"/>
    <col min="1548" max="1560" width="3.1640625" style="1" customWidth="1"/>
    <col min="1561" max="1561" width="0" style="1" hidden="1" customWidth="1"/>
    <col min="1562" max="1566" width="3.1640625" style="1" customWidth="1"/>
    <col min="1567" max="1567" width="4.33203125" style="1" customWidth="1"/>
    <col min="1568" max="1570" width="5.33203125" style="1" customWidth="1"/>
    <col min="1571" max="1576" width="3.1640625" style="1" customWidth="1"/>
    <col min="1577" max="1577" width="0.33203125" style="1" customWidth="1"/>
    <col min="1578" max="1791" width="10.1640625" style="1"/>
    <col min="1792" max="1799" width="3.1640625" style="1" customWidth="1"/>
    <col min="1800" max="1800" width="10.1640625" style="1" customWidth="1"/>
    <col min="1801" max="1801" width="3.1640625" style="1" customWidth="1"/>
    <col min="1802" max="1802" width="4.6640625" style="1" customWidth="1"/>
    <col min="1803" max="1803" width="2" style="1" customWidth="1"/>
    <col min="1804" max="1816" width="3.1640625" style="1" customWidth="1"/>
    <col min="1817" max="1817" width="0" style="1" hidden="1" customWidth="1"/>
    <col min="1818" max="1822" width="3.1640625" style="1" customWidth="1"/>
    <col min="1823" max="1823" width="4.33203125" style="1" customWidth="1"/>
    <col min="1824" max="1826" width="5.33203125" style="1" customWidth="1"/>
    <col min="1827" max="1832" width="3.1640625" style="1" customWidth="1"/>
    <col min="1833" max="1833" width="0.33203125" style="1" customWidth="1"/>
    <col min="1834" max="2047" width="10.1640625" style="1"/>
    <col min="2048" max="2055" width="3.1640625" style="1" customWidth="1"/>
    <col min="2056" max="2056" width="10.1640625" style="1" customWidth="1"/>
    <col min="2057" max="2057" width="3.1640625" style="1" customWidth="1"/>
    <col min="2058" max="2058" width="4.6640625" style="1" customWidth="1"/>
    <col min="2059" max="2059" width="2" style="1" customWidth="1"/>
    <col min="2060" max="2072" width="3.1640625" style="1" customWidth="1"/>
    <col min="2073" max="2073" width="0" style="1" hidden="1" customWidth="1"/>
    <col min="2074" max="2078" width="3.1640625" style="1" customWidth="1"/>
    <col min="2079" max="2079" width="4.33203125" style="1" customWidth="1"/>
    <col min="2080" max="2082" width="5.33203125" style="1" customWidth="1"/>
    <col min="2083" max="2088" width="3.1640625" style="1" customWidth="1"/>
    <col min="2089" max="2089" width="0.33203125" style="1" customWidth="1"/>
    <col min="2090" max="2303" width="10.1640625" style="1"/>
    <col min="2304" max="2311" width="3.1640625" style="1" customWidth="1"/>
    <col min="2312" max="2312" width="10.1640625" style="1" customWidth="1"/>
    <col min="2313" max="2313" width="3.1640625" style="1" customWidth="1"/>
    <col min="2314" max="2314" width="4.6640625" style="1" customWidth="1"/>
    <col min="2315" max="2315" width="2" style="1" customWidth="1"/>
    <col min="2316" max="2328" width="3.1640625" style="1" customWidth="1"/>
    <col min="2329" max="2329" width="0" style="1" hidden="1" customWidth="1"/>
    <col min="2330" max="2334" width="3.1640625" style="1" customWidth="1"/>
    <col min="2335" max="2335" width="4.33203125" style="1" customWidth="1"/>
    <col min="2336" max="2338" width="5.33203125" style="1" customWidth="1"/>
    <col min="2339" max="2344" width="3.1640625" style="1" customWidth="1"/>
    <col min="2345" max="2345" width="0.33203125" style="1" customWidth="1"/>
    <col min="2346" max="2559" width="10.1640625" style="1"/>
    <col min="2560" max="2567" width="3.1640625" style="1" customWidth="1"/>
    <col min="2568" max="2568" width="10.1640625" style="1" customWidth="1"/>
    <col min="2569" max="2569" width="3.1640625" style="1" customWidth="1"/>
    <col min="2570" max="2570" width="4.6640625" style="1" customWidth="1"/>
    <col min="2571" max="2571" width="2" style="1" customWidth="1"/>
    <col min="2572" max="2584" width="3.1640625" style="1" customWidth="1"/>
    <col min="2585" max="2585" width="0" style="1" hidden="1" customWidth="1"/>
    <col min="2586" max="2590" width="3.1640625" style="1" customWidth="1"/>
    <col min="2591" max="2591" width="4.33203125" style="1" customWidth="1"/>
    <col min="2592" max="2594" width="5.33203125" style="1" customWidth="1"/>
    <col min="2595" max="2600" width="3.1640625" style="1" customWidth="1"/>
    <col min="2601" max="2601" width="0.33203125" style="1" customWidth="1"/>
    <col min="2602" max="2815" width="10.1640625" style="1"/>
    <col min="2816" max="2823" width="3.1640625" style="1" customWidth="1"/>
    <col min="2824" max="2824" width="10.1640625" style="1" customWidth="1"/>
    <col min="2825" max="2825" width="3.1640625" style="1" customWidth="1"/>
    <col min="2826" max="2826" width="4.6640625" style="1" customWidth="1"/>
    <col min="2827" max="2827" width="2" style="1" customWidth="1"/>
    <col min="2828" max="2840" width="3.1640625" style="1" customWidth="1"/>
    <col min="2841" max="2841" width="0" style="1" hidden="1" customWidth="1"/>
    <col min="2842" max="2846" width="3.1640625" style="1" customWidth="1"/>
    <col min="2847" max="2847" width="4.33203125" style="1" customWidth="1"/>
    <col min="2848" max="2850" width="5.33203125" style="1" customWidth="1"/>
    <col min="2851" max="2856" width="3.1640625" style="1" customWidth="1"/>
    <col min="2857" max="2857" width="0.33203125" style="1" customWidth="1"/>
    <col min="2858" max="3071" width="10.1640625" style="1"/>
    <col min="3072" max="3079" width="3.1640625" style="1" customWidth="1"/>
    <col min="3080" max="3080" width="10.1640625" style="1" customWidth="1"/>
    <col min="3081" max="3081" width="3.1640625" style="1" customWidth="1"/>
    <col min="3082" max="3082" width="4.6640625" style="1" customWidth="1"/>
    <col min="3083" max="3083" width="2" style="1" customWidth="1"/>
    <col min="3084" max="3096" width="3.1640625" style="1" customWidth="1"/>
    <col min="3097" max="3097" width="0" style="1" hidden="1" customWidth="1"/>
    <col min="3098" max="3102" width="3.1640625" style="1" customWidth="1"/>
    <col min="3103" max="3103" width="4.33203125" style="1" customWidth="1"/>
    <col min="3104" max="3106" width="5.33203125" style="1" customWidth="1"/>
    <col min="3107" max="3112" width="3.1640625" style="1" customWidth="1"/>
    <col min="3113" max="3113" width="0.33203125" style="1" customWidth="1"/>
    <col min="3114" max="3327" width="10.1640625" style="1"/>
    <col min="3328" max="3335" width="3.1640625" style="1" customWidth="1"/>
    <col min="3336" max="3336" width="10.1640625" style="1" customWidth="1"/>
    <col min="3337" max="3337" width="3.1640625" style="1" customWidth="1"/>
    <col min="3338" max="3338" width="4.6640625" style="1" customWidth="1"/>
    <col min="3339" max="3339" width="2" style="1" customWidth="1"/>
    <col min="3340" max="3352" width="3.1640625" style="1" customWidth="1"/>
    <col min="3353" max="3353" width="0" style="1" hidden="1" customWidth="1"/>
    <col min="3354" max="3358" width="3.1640625" style="1" customWidth="1"/>
    <col min="3359" max="3359" width="4.33203125" style="1" customWidth="1"/>
    <col min="3360" max="3362" width="5.33203125" style="1" customWidth="1"/>
    <col min="3363" max="3368" width="3.1640625" style="1" customWidth="1"/>
    <col min="3369" max="3369" width="0.33203125" style="1" customWidth="1"/>
    <col min="3370" max="3583" width="10.1640625" style="1"/>
    <col min="3584" max="3591" width="3.1640625" style="1" customWidth="1"/>
    <col min="3592" max="3592" width="10.1640625" style="1" customWidth="1"/>
    <col min="3593" max="3593" width="3.1640625" style="1" customWidth="1"/>
    <col min="3594" max="3594" width="4.6640625" style="1" customWidth="1"/>
    <col min="3595" max="3595" width="2" style="1" customWidth="1"/>
    <col min="3596" max="3608" width="3.1640625" style="1" customWidth="1"/>
    <col min="3609" max="3609" width="0" style="1" hidden="1" customWidth="1"/>
    <col min="3610" max="3614" width="3.1640625" style="1" customWidth="1"/>
    <col min="3615" max="3615" width="4.33203125" style="1" customWidth="1"/>
    <col min="3616" max="3618" width="5.33203125" style="1" customWidth="1"/>
    <col min="3619" max="3624" width="3.1640625" style="1" customWidth="1"/>
    <col min="3625" max="3625" width="0.33203125" style="1" customWidth="1"/>
    <col min="3626" max="3839" width="10.1640625" style="1"/>
    <col min="3840" max="3847" width="3.1640625" style="1" customWidth="1"/>
    <col min="3848" max="3848" width="10.1640625" style="1" customWidth="1"/>
    <col min="3849" max="3849" width="3.1640625" style="1" customWidth="1"/>
    <col min="3850" max="3850" width="4.6640625" style="1" customWidth="1"/>
    <col min="3851" max="3851" width="2" style="1" customWidth="1"/>
    <col min="3852" max="3864" width="3.1640625" style="1" customWidth="1"/>
    <col min="3865" max="3865" width="0" style="1" hidden="1" customWidth="1"/>
    <col min="3866" max="3870" width="3.1640625" style="1" customWidth="1"/>
    <col min="3871" max="3871" width="4.33203125" style="1" customWidth="1"/>
    <col min="3872" max="3874" width="5.33203125" style="1" customWidth="1"/>
    <col min="3875" max="3880" width="3.1640625" style="1" customWidth="1"/>
    <col min="3881" max="3881" width="0.33203125" style="1" customWidth="1"/>
    <col min="3882" max="4095" width="10.1640625" style="1"/>
    <col min="4096" max="4103" width="3.1640625" style="1" customWidth="1"/>
    <col min="4104" max="4104" width="10.1640625" style="1" customWidth="1"/>
    <col min="4105" max="4105" width="3.1640625" style="1" customWidth="1"/>
    <col min="4106" max="4106" width="4.6640625" style="1" customWidth="1"/>
    <col min="4107" max="4107" width="2" style="1" customWidth="1"/>
    <col min="4108" max="4120" width="3.1640625" style="1" customWidth="1"/>
    <col min="4121" max="4121" width="0" style="1" hidden="1" customWidth="1"/>
    <col min="4122" max="4126" width="3.1640625" style="1" customWidth="1"/>
    <col min="4127" max="4127" width="4.33203125" style="1" customWidth="1"/>
    <col min="4128" max="4130" width="5.33203125" style="1" customWidth="1"/>
    <col min="4131" max="4136" width="3.1640625" style="1" customWidth="1"/>
    <col min="4137" max="4137" width="0.33203125" style="1" customWidth="1"/>
    <col min="4138" max="4351" width="10.1640625" style="1"/>
    <col min="4352" max="4359" width="3.1640625" style="1" customWidth="1"/>
    <col min="4360" max="4360" width="10.1640625" style="1" customWidth="1"/>
    <col min="4361" max="4361" width="3.1640625" style="1" customWidth="1"/>
    <col min="4362" max="4362" width="4.6640625" style="1" customWidth="1"/>
    <col min="4363" max="4363" width="2" style="1" customWidth="1"/>
    <col min="4364" max="4376" width="3.1640625" style="1" customWidth="1"/>
    <col min="4377" max="4377" width="0" style="1" hidden="1" customWidth="1"/>
    <col min="4378" max="4382" width="3.1640625" style="1" customWidth="1"/>
    <col min="4383" max="4383" width="4.33203125" style="1" customWidth="1"/>
    <col min="4384" max="4386" width="5.33203125" style="1" customWidth="1"/>
    <col min="4387" max="4392" width="3.1640625" style="1" customWidth="1"/>
    <col min="4393" max="4393" width="0.33203125" style="1" customWidth="1"/>
    <col min="4394" max="4607" width="10.1640625" style="1"/>
    <col min="4608" max="4615" width="3.1640625" style="1" customWidth="1"/>
    <col min="4616" max="4616" width="10.1640625" style="1" customWidth="1"/>
    <col min="4617" max="4617" width="3.1640625" style="1" customWidth="1"/>
    <col min="4618" max="4618" width="4.6640625" style="1" customWidth="1"/>
    <col min="4619" max="4619" width="2" style="1" customWidth="1"/>
    <col min="4620" max="4632" width="3.1640625" style="1" customWidth="1"/>
    <col min="4633" max="4633" width="0" style="1" hidden="1" customWidth="1"/>
    <col min="4634" max="4638" width="3.1640625" style="1" customWidth="1"/>
    <col min="4639" max="4639" width="4.33203125" style="1" customWidth="1"/>
    <col min="4640" max="4642" width="5.33203125" style="1" customWidth="1"/>
    <col min="4643" max="4648" width="3.1640625" style="1" customWidth="1"/>
    <col min="4649" max="4649" width="0.33203125" style="1" customWidth="1"/>
    <col min="4650" max="4863" width="10.1640625" style="1"/>
    <col min="4864" max="4871" width="3.1640625" style="1" customWidth="1"/>
    <col min="4872" max="4872" width="10.1640625" style="1" customWidth="1"/>
    <col min="4873" max="4873" width="3.1640625" style="1" customWidth="1"/>
    <col min="4874" max="4874" width="4.6640625" style="1" customWidth="1"/>
    <col min="4875" max="4875" width="2" style="1" customWidth="1"/>
    <col min="4876" max="4888" width="3.1640625" style="1" customWidth="1"/>
    <col min="4889" max="4889" width="0" style="1" hidden="1" customWidth="1"/>
    <col min="4890" max="4894" width="3.1640625" style="1" customWidth="1"/>
    <col min="4895" max="4895" width="4.33203125" style="1" customWidth="1"/>
    <col min="4896" max="4898" width="5.33203125" style="1" customWidth="1"/>
    <col min="4899" max="4904" width="3.1640625" style="1" customWidth="1"/>
    <col min="4905" max="4905" width="0.33203125" style="1" customWidth="1"/>
    <col min="4906" max="5119" width="10.1640625" style="1"/>
    <col min="5120" max="5127" width="3.1640625" style="1" customWidth="1"/>
    <col min="5128" max="5128" width="10.1640625" style="1" customWidth="1"/>
    <col min="5129" max="5129" width="3.1640625" style="1" customWidth="1"/>
    <col min="5130" max="5130" width="4.6640625" style="1" customWidth="1"/>
    <col min="5131" max="5131" width="2" style="1" customWidth="1"/>
    <col min="5132" max="5144" width="3.1640625" style="1" customWidth="1"/>
    <col min="5145" max="5145" width="0" style="1" hidden="1" customWidth="1"/>
    <col min="5146" max="5150" width="3.1640625" style="1" customWidth="1"/>
    <col min="5151" max="5151" width="4.33203125" style="1" customWidth="1"/>
    <col min="5152" max="5154" width="5.33203125" style="1" customWidth="1"/>
    <col min="5155" max="5160" width="3.1640625" style="1" customWidth="1"/>
    <col min="5161" max="5161" width="0.33203125" style="1" customWidth="1"/>
    <col min="5162" max="5375" width="10.1640625" style="1"/>
    <col min="5376" max="5383" width="3.1640625" style="1" customWidth="1"/>
    <col min="5384" max="5384" width="10.1640625" style="1" customWidth="1"/>
    <col min="5385" max="5385" width="3.1640625" style="1" customWidth="1"/>
    <col min="5386" max="5386" width="4.6640625" style="1" customWidth="1"/>
    <col min="5387" max="5387" width="2" style="1" customWidth="1"/>
    <col min="5388" max="5400" width="3.1640625" style="1" customWidth="1"/>
    <col min="5401" max="5401" width="0" style="1" hidden="1" customWidth="1"/>
    <col min="5402" max="5406" width="3.1640625" style="1" customWidth="1"/>
    <col min="5407" max="5407" width="4.33203125" style="1" customWidth="1"/>
    <col min="5408" max="5410" width="5.33203125" style="1" customWidth="1"/>
    <col min="5411" max="5416" width="3.1640625" style="1" customWidth="1"/>
    <col min="5417" max="5417" width="0.33203125" style="1" customWidth="1"/>
    <col min="5418" max="5631" width="10.1640625" style="1"/>
    <col min="5632" max="5639" width="3.1640625" style="1" customWidth="1"/>
    <col min="5640" max="5640" width="10.1640625" style="1" customWidth="1"/>
    <col min="5641" max="5641" width="3.1640625" style="1" customWidth="1"/>
    <col min="5642" max="5642" width="4.6640625" style="1" customWidth="1"/>
    <col min="5643" max="5643" width="2" style="1" customWidth="1"/>
    <col min="5644" max="5656" width="3.1640625" style="1" customWidth="1"/>
    <col min="5657" max="5657" width="0" style="1" hidden="1" customWidth="1"/>
    <col min="5658" max="5662" width="3.1640625" style="1" customWidth="1"/>
    <col min="5663" max="5663" width="4.33203125" style="1" customWidth="1"/>
    <col min="5664" max="5666" width="5.33203125" style="1" customWidth="1"/>
    <col min="5667" max="5672" width="3.1640625" style="1" customWidth="1"/>
    <col min="5673" max="5673" width="0.33203125" style="1" customWidth="1"/>
    <col min="5674" max="5887" width="10.1640625" style="1"/>
    <col min="5888" max="5895" width="3.1640625" style="1" customWidth="1"/>
    <col min="5896" max="5896" width="10.1640625" style="1" customWidth="1"/>
    <col min="5897" max="5897" width="3.1640625" style="1" customWidth="1"/>
    <col min="5898" max="5898" width="4.6640625" style="1" customWidth="1"/>
    <col min="5899" max="5899" width="2" style="1" customWidth="1"/>
    <col min="5900" max="5912" width="3.1640625" style="1" customWidth="1"/>
    <col min="5913" max="5913" width="0" style="1" hidden="1" customWidth="1"/>
    <col min="5914" max="5918" width="3.1640625" style="1" customWidth="1"/>
    <col min="5919" max="5919" width="4.33203125" style="1" customWidth="1"/>
    <col min="5920" max="5922" width="5.33203125" style="1" customWidth="1"/>
    <col min="5923" max="5928" width="3.1640625" style="1" customWidth="1"/>
    <col min="5929" max="5929" width="0.33203125" style="1" customWidth="1"/>
    <col min="5930" max="6143" width="10.1640625" style="1"/>
    <col min="6144" max="6151" width="3.1640625" style="1" customWidth="1"/>
    <col min="6152" max="6152" width="10.1640625" style="1" customWidth="1"/>
    <col min="6153" max="6153" width="3.1640625" style="1" customWidth="1"/>
    <col min="6154" max="6154" width="4.6640625" style="1" customWidth="1"/>
    <col min="6155" max="6155" width="2" style="1" customWidth="1"/>
    <col min="6156" max="6168" width="3.1640625" style="1" customWidth="1"/>
    <col min="6169" max="6169" width="0" style="1" hidden="1" customWidth="1"/>
    <col min="6170" max="6174" width="3.1640625" style="1" customWidth="1"/>
    <col min="6175" max="6175" width="4.33203125" style="1" customWidth="1"/>
    <col min="6176" max="6178" width="5.33203125" style="1" customWidth="1"/>
    <col min="6179" max="6184" width="3.1640625" style="1" customWidth="1"/>
    <col min="6185" max="6185" width="0.33203125" style="1" customWidth="1"/>
    <col min="6186" max="6399" width="10.1640625" style="1"/>
    <col min="6400" max="6407" width="3.1640625" style="1" customWidth="1"/>
    <col min="6408" max="6408" width="10.1640625" style="1" customWidth="1"/>
    <col min="6409" max="6409" width="3.1640625" style="1" customWidth="1"/>
    <col min="6410" max="6410" width="4.6640625" style="1" customWidth="1"/>
    <col min="6411" max="6411" width="2" style="1" customWidth="1"/>
    <col min="6412" max="6424" width="3.1640625" style="1" customWidth="1"/>
    <col min="6425" max="6425" width="0" style="1" hidden="1" customWidth="1"/>
    <col min="6426" max="6430" width="3.1640625" style="1" customWidth="1"/>
    <col min="6431" max="6431" width="4.33203125" style="1" customWidth="1"/>
    <col min="6432" max="6434" width="5.33203125" style="1" customWidth="1"/>
    <col min="6435" max="6440" width="3.1640625" style="1" customWidth="1"/>
    <col min="6441" max="6441" width="0.33203125" style="1" customWidth="1"/>
    <col min="6442" max="6655" width="10.1640625" style="1"/>
    <col min="6656" max="6663" width="3.1640625" style="1" customWidth="1"/>
    <col min="6664" max="6664" width="10.1640625" style="1" customWidth="1"/>
    <col min="6665" max="6665" width="3.1640625" style="1" customWidth="1"/>
    <col min="6666" max="6666" width="4.6640625" style="1" customWidth="1"/>
    <col min="6667" max="6667" width="2" style="1" customWidth="1"/>
    <col min="6668" max="6680" width="3.1640625" style="1" customWidth="1"/>
    <col min="6681" max="6681" width="0" style="1" hidden="1" customWidth="1"/>
    <col min="6682" max="6686" width="3.1640625" style="1" customWidth="1"/>
    <col min="6687" max="6687" width="4.33203125" style="1" customWidth="1"/>
    <col min="6688" max="6690" width="5.33203125" style="1" customWidth="1"/>
    <col min="6691" max="6696" width="3.1640625" style="1" customWidth="1"/>
    <col min="6697" max="6697" width="0.33203125" style="1" customWidth="1"/>
    <col min="6698" max="6911" width="10.1640625" style="1"/>
    <col min="6912" max="6919" width="3.1640625" style="1" customWidth="1"/>
    <col min="6920" max="6920" width="10.1640625" style="1" customWidth="1"/>
    <col min="6921" max="6921" width="3.1640625" style="1" customWidth="1"/>
    <col min="6922" max="6922" width="4.6640625" style="1" customWidth="1"/>
    <col min="6923" max="6923" width="2" style="1" customWidth="1"/>
    <col min="6924" max="6936" width="3.1640625" style="1" customWidth="1"/>
    <col min="6937" max="6937" width="0" style="1" hidden="1" customWidth="1"/>
    <col min="6938" max="6942" width="3.1640625" style="1" customWidth="1"/>
    <col min="6943" max="6943" width="4.33203125" style="1" customWidth="1"/>
    <col min="6944" max="6946" width="5.33203125" style="1" customWidth="1"/>
    <col min="6947" max="6952" width="3.1640625" style="1" customWidth="1"/>
    <col min="6953" max="6953" width="0.33203125" style="1" customWidth="1"/>
    <col min="6954" max="7167" width="10.1640625" style="1"/>
    <col min="7168" max="7175" width="3.1640625" style="1" customWidth="1"/>
    <col min="7176" max="7176" width="10.1640625" style="1" customWidth="1"/>
    <col min="7177" max="7177" width="3.1640625" style="1" customWidth="1"/>
    <col min="7178" max="7178" width="4.6640625" style="1" customWidth="1"/>
    <col min="7179" max="7179" width="2" style="1" customWidth="1"/>
    <col min="7180" max="7192" width="3.1640625" style="1" customWidth="1"/>
    <col min="7193" max="7193" width="0" style="1" hidden="1" customWidth="1"/>
    <col min="7194" max="7198" width="3.1640625" style="1" customWidth="1"/>
    <col min="7199" max="7199" width="4.33203125" style="1" customWidth="1"/>
    <col min="7200" max="7202" width="5.33203125" style="1" customWidth="1"/>
    <col min="7203" max="7208" width="3.1640625" style="1" customWidth="1"/>
    <col min="7209" max="7209" width="0.33203125" style="1" customWidth="1"/>
    <col min="7210" max="7423" width="10.1640625" style="1"/>
    <col min="7424" max="7431" width="3.1640625" style="1" customWidth="1"/>
    <col min="7432" max="7432" width="10.1640625" style="1" customWidth="1"/>
    <col min="7433" max="7433" width="3.1640625" style="1" customWidth="1"/>
    <col min="7434" max="7434" width="4.6640625" style="1" customWidth="1"/>
    <col min="7435" max="7435" width="2" style="1" customWidth="1"/>
    <col min="7436" max="7448" width="3.1640625" style="1" customWidth="1"/>
    <col min="7449" max="7449" width="0" style="1" hidden="1" customWidth="1"/>
    <col min="7450" max="7454" width="3.1640625" style="1" customWidth="1"/>
    <col min="7455" max="7455" width="4.33203125" style="1" customWidth="1"/>
    <col min="7456" max="7458" width="5.33203125" style="1" customWidth="1"/>
    <col min="7459" max="7464" width="3.1640625" style="1" customWidth="1"/>
    <col min="7465" max="7465" width="0.33203125" style="1" customWidth="1"/>
    <col min="7466" max="7679" width="10.1640625" style="1"/>
    <col min="7680" max="7687" width="3.1640625" style="1" customWidth="1"/>
    <col min="7688" max="7688" width="10.1640625" style="1" customWidth="1"/>
    <col min="7689" max="7689" width="3.1640625" style="1" customWidth="1"/>
    <col min="7690" max="7690" width="4.6640625" style="1" customWidth="1"/>
    <col min="7691" max="7691" width="2" style="1" customWidth="1"/>
    <col min="7692" max="7704" width="3.1640625" style="1" customWidth="1"/>
    <col min="7705" max="7705" width="0" style="1" hidden="1" customWidth="1"/>
    <col min="7706" max="7710" width="3.1640625" style="1" customWidth="1"/>
    <col min="7711" max="7711" width="4.33203125" style="1" customWidth="1"/>
    <col min="7712" max="7714" width="5.33203125" style="1" customWidth="1"/>
    <col min="7715" max="7720" width="3.1640625" style="1" customWidth="1"/>
    <col min="7721" max="7721" width="0.33203125" style="1" customWidth="1"/>
    <col min="7722" max="7935" width="10.1640625" style="1"/>
    <col min="7936" max="7943" width="3.1640625" style="1" customWidth="1"/>
    <col min="7944" max="7944" width="10.1640625" style="1" customWidth="1"/>
    <col min="7945" max="7945" width="3.1640625" style="1" customWidth="1"/>
    <col min="7946" max="7946" width="4.6640625" style="1" customWidth="1"/>
    <col min="7947" max="7947" width="2" style="1" customWidth="1"/>
    <col min="7948" max="7960" width="3.1640625" style="1" customWidth="1"/>
    <col min="7961" max="7961" width="0" style="1" hidden="1" customWidth="1"/>
    <col min="7962" max="7966" width="3.1640625" style="1" customWidth="1"/>
    <col min="7967" max="7967" width="4.33203125" style="1" customWidth="1"/>
    <col min="7968" max="7970" width="5.33203125" style="1" customWidth="1"/>
    <col min="7971" max="7976" width="3.1640625" style="1" customWidth="1"/>
    <col min="7977" max="7977" width="0.33203125" style="1" customWidth="1"/>
    <col min="7978" max="8191" width="10.1640625" style="1"/>
    <col min="8192" max="8199" width="3.1640625" style="1" customWidth="1"/>
    <col min="8200" max="8200" width="10.1640625" style="1" customWidth="1"/>
    <col min="8201" max="8201" width="3.1640625" style="1" customWidth="1"/>
    <col min="8202" max="8202" width="4.6640625" style="1" customWidth="1"/>
    <col min="8203" max="8203" width="2" style="1" customWidth="1"/>
    <col min="8204" max="8216" width="3.1640625" style="1" customWidth="1"/>
    <col min="8217" max="8217" width="0" style="1" hidden="1" customWidth="1"/>
    <col min="8218" max="8222" width="3.1640625" style="1" customWidth="1"/>
    <col min="8223" max="8223" width="4.33203125" style="1" customWidth="1"/>
    <col min="8224" max="8226" width="5.33203125" style="1" customWidth="1"/>
    <col min="8227" max="8232" width="3.1640625" style="1" customWidth="1"/>
    <col min="8233" max="8233" width="0.33203125" style="1" customWidth="1"/>
    <col min="8234" max="8447" width="10.1640625" style="1"/>
    <col min="8448" max="8455" width="3.1640625" style="1" customWidth="1"/>
    <col min="8456" max="8456" width="10.1640625" style="1" customWidth="1"/>
    <col min="8457" max="8457" width="3.1640625" style="1" customWidth="1"/>
    <col min="8458" max="8458" width="4.6640625" style="1" customWidth="1"/>
    <col min="8459" max="8459" width="2" style="1" customWidth="1"/>
    <col min="8460" max="8472" width="3.1640625" style="1" customWidth="1"/>
    <col min="8473" max="8473" width="0" style="1" hidden="1" customWidth="1"/>
    <col min="8474" max="8478" width="3.1640625" style="1" customWidth="1"/>
    <col min="8479" max="8479" width="4.33203125" style="1" customWidth="1"/>
    <col min="8480" max="8482" width="5.33203125" style="1" customWidth="1"/>
    <col min="8483" max="8488" width="3.1640625" style="1" customWidth="1"/>
    <col min="8489" max="8489" width="0.33203125" style="1" customWidth="1"/>
    <col min="8490" max="8703" width="10.1640625" style="1"/>
    <col min="8704" max="8711" width="3.1640625" style="1" customWidth="1"/>
    <col min="8712" max="8712" width="10.1640625" style="1" customWidth="1"/>
    <col min="8713" max="8713" width="3.1640625" style="1" customWidth="1"/>
    <col min="8714" max="8714" width="4.6640625" style="1" customWidth="1"/>
    <col min="8715" max="8715" width="2" style="1" customWidth="1"/>
    <col min="8716" max="8728" width="3.1640625" style="1" customWidth="1"/>
    <col min="8729" max="8729" width="0" style="1" hidden="1" customWidth="1"/>
    <col min="8730" max="8734" width="3.1640625" style="1" customWidth="1"/>
    <col min="8735" max="8735" width="4.33203125" style="1" customWidth="1"/>
    <col min="8736" max="8738" width="5.33203125" style="1" customWidth="1"/>
    <col min="8739" max="8744" width="3.1640625" style="1" customWidth="1"/>
    <col min="8745" max="8745" width="0.33203125" style="1" customWidth="1"/>
    <col min="8746" max="8959" width="10.1640625" style="1"/>
    <col min="8960" max="8967" width="3.1640625" style="1" customWidth="1"/>
    <col min="8968" max="8968" width="10.1640625" style="1" customWidth="1"/>
    <col min="8969" max="8969" width="3.1640625" style="1" customWidth="1"/>
    <col min="8970" max="8970" width="4.6640625" style="1" customWidth="1"/>
    <col min="8971" max="8971" width="2" style="1" customWidth="1"/>
    <col min="8972" max="8984" width="3.1640625" style="1" customWidth="1"/>
    <col min="8985" max="8985" width="0" style="1" hidden="1" customWidth="1"/>
    <col min="8986" max="8990" width="3.1640625" style="1" customWidth="1"/>
    <col min="8991" max="8991" width="4.33203125" style="1" customWidth="1"/>
    <col min="8992" max="8994" width="5.33203125" style="1" customWidth="1"/>
    <col min="8995" max="9000" width="3.1640625" style="1" customWidth="1"/>
    <col min="9001" max="9001" width="0.33203125" style="1" customWidth="1"/>
    <col min="9002" max="9215" width="10.1640625" style="1"/>
    <col min="9216" max="9223" width="3.1640625" style="1" customWidth="1"/>
    <col min="9224" max="9224" width="10.1640625" style="1" customWidth="1"/>
    <col min="9225" max="9225" width="3.1640625" style="1" customWidth="1"/>
    <col min="9226" max="9226" width="4.6640625" style="1" customWidth="1"/>
    <col min="9227" max="9227" width="2" style="1" customWidth="1"/>
    <col min="9228" max="9240" width="3.1640625" style="1" customWidth="1"/>
    <col min="9241" max="9241" width="0" style="1" hidden="1" customWidth="1"/>
    <col min="9242" max="9246" width="3.1640625" style="1" customWidth="1"/>
    <col min="9247" max="9247" width="4.33203125" style="1" customWidth="1"/>
    <col min="9248" max="9250" width="5.33203125" style="1" customWidth="1"/>
    <col min="9251" max="9256" width="3.1640625" style="1" customWidth="1"/>
    <col min="9257" max="9257" width="0.33203125" style="1" customWidth="1"/>
    <col min="9258" max="9471" width="10.1640625" style="1"/>
    <col min="9472" max="9479" width="3.1640625" style="1" customWidth="1"/>
    <col min="9480" max="9480" width="10.1640625" style="1" customWidth="1"/>
    <col min="9481" max="9481" width="3.1640625" style="1" customWidth="1"/>
    <col min="9482" max="9482" width="4.6640625" style="1" customWidth="1"/>
    <col min="9483" max="9483" width="2" style="1" customWidth="1"/>
    <col min="9484" max="9496" width="3.1640625" style="1" customWidth="1"/>
    <col min="9497" max="9497" width="0" style="1" hidden="1" customWidth="1"/>
    <col min="9498" max="9502" width="3.1640625" style="1" customWidth="1"/>
    <col min="9503" max="9503" width="4.33203125" style="1" customWidth="1"/>
    <col min="9504" max="9506" width="5.33203125" style="1" customWidth="1"/>
    <col min="9507" max="9512" width="3.1640625" style="1" customWidth="1"/>
    <col min="9513" max="9513" width="0.33203125" style="1" customWidth="1"/>
    <col min="9514" max="9727" width="10.1640625" style="1"/>
    <col min="9728" max="9735" width="3.1640625" style="1" customWidth="1"/>
    <col min="9736" max="9736" width="10.1640625" style="1" customWidth="1"/>
    <col min="9737" max="9737" width="3.1640625" style="1" customWidth="1"/>
    <col min="9738" max="9738" width="4.6640625" style="1" customWidth="1"/>
    <col min="9739" max="9739" width="2" style="1" customWidth="1"/>
    <col min="9740" max="9752" width="3.1640625" style="1" customWidth="1"/>
    <col min="9753" max="9753" width="0" style="1" hidden="1" customWidth="1"/>
    <col min="9754" max="9758" width="3.1640625" style="1" customWidth="1"/>
    <col min="9759" max="9759" width="4.33203125" style="1" customWidth="1"/>
    <col min="9760" max="9762" width="5.33203125" style="1" customWidth="1"/>
    <col min="9763" max="9768" width="3.1640625" style="1" customWidth="1"/>
    <col min="9769" max="9769" width="0.33203125" style="1" customWidth="1"/>
    <col min="9770" max="9983" width="10.1640625" style="1"/>
    <col min="9984" max="9991" width="3.1640625" style="1" customWidth="1"/>
    <col min="9992" max="9992" width="10.1640625" style="1" customWidth="1"/>
    <col min="9993" max="9993" width="3.1640625" style="1" customWidth="1"/>
    <col min="9994" max="9994" width="4.6640625" style="1" customWidth="1"/>
    <col min="9995" max="9995" width="2" style="1" customWidth="1"/>
    <col min="9996" max="10008" width="3.1640625" style="1" customWidth="1"/>
    <col min="10009" max="10009" width="0" style="1" hidden="1" customWidth="1"/>
    <col min="10010" max="10014" width="3.1640625" style="1" customWidth="1"/>
    <col min="10015" max="10015" width="4.33203125" style="1" customWidth="1"/>
    <col min="10016" max="10018" width="5.33203125" style="1" customWidth="1"/>
    <col min="10019" max="10024" width="3.1640625" style="1" customWidth="1"/>
    <col min="10025" max="10025" width="0.33203125" style="1" customWidth="1"/>
    <col min="10026" max="10239" width="10.1640625" style="1"/>
    <col min="10240" max="10247" width="3.1640625" style="1" customWidth="1"/>
    <col min="10248" max="10248" width="10.1640625" style="1" customWidth="1"/>
    <col min="10249" max="10249" width="3.1640625" style="1" customWidth="1"/>
    <col min="10250" max="10250" width="4.6640625" style="1" customWidth="1"/>
    <col min="10251" max="10251" width="2" style="1" customWidth="1"/>
    <col min="10252" max="10264" width="3.1640625" style="1" customWidth="1"/>
    <col min="10265" max="10265" width="0" style="1" hidden="1" customWidth="1"/>
    <col min="10266" max="10270" width="3.1640625" style="1" customWidth="1"/>
    <col min="10271" max="10271" width="4.33203125" style="1" customWidth="1"/>
    <col min="10272" max="10274" width="5.33203125" style="1" customWidth="1"/>
    <col min="10275" max="10280" width="3.1640625" style="1" customWidth="1"/>
    <col min="10281" max="10281" width="0.33203125" style="1" customWidth="1"/>
    <col min="10282" max="10495" width="10.1640625" style="1"/>
    <col min="10496" max="10503" width="3.1640625" style="1" customWidth="1"/>
    <col min="10504" max="10504" width="10.1640625" style="1" customWidth="1"/>
    <col min="10505" max="10505" width="3.1640625" style="1" customWidth="1"/>
    <col min="10506" max="10506" width="4.6640625" style="1" customWidth="1"/>
    <col min="10507" max="10507" width="2" style="1" customWidth="1"/>
    <col min="10508" max="10520" width="3.1640625" style="1" customWidth="1"/>
    <col min="10521" max="10521" width="0" style="1" hidden="1" customWidth="1"/>
    <col min="10522" max="10526" width="3.1640625" style="1" customWidth="1"/>
    <col min="10527" max="10527" width="4.33203125" style="1" customWidth="1"/>
    <col min="10528" max="10530" width="5.33203125" style="1" customWidth="1"/>
    <col min="10531" max="10536" width="3.1640625" style="1" customWidth="1"/>
    <col min="10537" max="10537" width="0.33203125" style="1" customWidth="1"/>
    <col min="10538" max="10751" width="10.1640625" style="1"/>
    <col min="10752" max="10759" width="3.1640625" style="1" customWidth="1"/>
    <col min="10760" max="10760" width="10.1640625" style="1" customWidth="1"/>
    <col min="10761" max="10761" width="3.1640625" style="1" customWidth="1"/>
    <col min="10762" max="10762" width="4.6640625" style="1" customWidth="1"/>
    <col min="10763" max="10763" width="2" style="1" customWidth="1"/>
    <col min="10764" max="10776" width="3.1640625" style="1" customWidth="1"/>
    <col min="10777" max="10777" width="0" style="1" hidden="1" customWidth="1"/>
    <col min="10778" max="10782" width="3.1640625" style="1" customWidth="1"/>
    <col min="10783" max="10783" width="4.33203125" style="1" customWidth="1"/>
    <col min="10784" max="10786" width="5.33203125" style="1" customWidth="1"/>
    <col min="10787" max="10792" width="3.1640625" style="1" customWidth="1"/>
    <col min="10793" max="10793" width="0.33203125" style="1" customWidth="1"/>
    <col min="10794" max="11007" width="10.1640625" style="1"/>
    <col min="11008" max="11015" width="3.1640625" style="1" customWidth="1"/>
    <col min="11016" max="11016" width="10.1640625" style="1" customWidth="1"/>
    <col min="11017" max="11017" width="3.1640625" style="1" customWidth="1"/>
    <col min="11018" max="11018" width="4.6640625" style="1" customWidth="1"/>
    <col min="11019" max="11019" width="2" style="1" customWidth="1"/>
    <col min="11020" max="11032" width="3.1640625" style="1" customWidth="1"/>
    <col min="11033" max="11033" width="0" style="1" hidden="1" customWidth="1"/>
    <col min="11034" max="11038" width="3.1640625" style="1" customWidth="1"/>
    <col min="11039" max="11039" width="4.33203125" style="1" customWidth="1"/>
    <col min="11040" max="11042" width="5.33203125" style="1" customWidth="1"/>
    <col min="11043" max="11048" width="3.1640625" style="1" customWidth="1"/>
    <col min="11049" max="11049" width="0.33203125" style="1" customWidth="1"/>
    <col min="11050" max="11263" width="10.1640625" style="1"/>
    <col min="11264" max="11271" width="3.1640625" style="1" customWidth="1"/>
    <col min="11272" max="11272" width="10.1640625" style="1" customWidth="1"/>
    <col min="11273" max="11273" width="3.1640625" style="1" customWidth="1"/>
    <col min="11274" max="11274" width="4.6640625" style="1" customWidth="1"/>
    <col min="11275" max="11275" width="2" style="1" customWidth="1"/>
    <col min="11276" max="11288" width="3.1640625" style="1" customWidth="1"/>
    <col min="11289" max="11289" width="0" style="1" hidden="1" customWidth="1"/>
    <col min="11290" max="11294" width="3.1640625" style="1" customWidth="1"/>
    <col min="11295" max="11295" width="4.33203125" style="1" customWidth="1"/>
    <col min="11296" max="11298" width="5.33203125" style="1" customWidth="1"/>
    <col min="11299" max="11304" width="3.1640625" style="1" customWidth="1"/>
    <col min="11305" max="11305" width="0.33203125" style="1" customWidth="1"/>
    <col min="11306" max="11519" width="10.1640625" style="1"/>
    <col min="11520" max="11527" width="3.1640625" style="1" customWidth="1"/>
    <col min="11528" max="11528" width="10.1640625" style="1" customWidth="1"/>
    <col min="11529" max="11529" width="3.1640625" style="1" customWidth="1"/>
    <col min="11530" max="11530" width="4.6640625" style="1" customWidth="1"/>
    <col min="11531" max="11531" width="2" style="1" customWidth="1"/>
    <col min="11532" max="11544" width="3.1640625" style="1" customWidth="1"/>
    <col min="11545" max="11545" width="0" style="1" hidden="1" customWidth="1"/>
    <col min="11546" max="11550" width="3.1640625" style="1" customWidth="1"/>
    <col min="11551" max="11551" width="4.33203125" style="1" customWidth="1"/>
    <col min="11552" max="11554" width="5.33203125" style="1" customWidth="1"/>
    <col min="11555" max="11560" width="3.1640625" style="1" customWidth="1"/>
    <col min="11561" max="11561" width="0.33203125" style="1" customWidth="1"/>
    <col min="11562" max="11775" width="10.1640625" style="1"/>
    <col min="11776" max="11783" width="3.1640625" style="1" customWidth="1"/>
    <col min="11784" max="11784" width="10.1640625" style="1" customWidth="1"/>
    <col min="11785" max="11785" width="3.1640625" style="1" customWidth="1"/>
    <col min="11786" max="11786" width="4.6640625" style="1" customWidth="1"/>
    <col min="11787" max="11787" width="2" style="1" customWidth="1"/>
    <col min="11788" max="11800" width="3.1640625" style="1" customWidth="1"/>
    <col min="11801" max="11801" width="0" style="1" hidden="1" customWidth="1"/>
    <col min="11802" max="11806" width="3.1640625" style="1" customWidth="1"/>
    <col min="11807" max="11807" width="4.33203125" style="1" customWidth="1"/>
    <col min="11808" max="11810" width="5.33203125" style="1" customWidth="1"/>
    <col min="11811" max="11816" width="3.1640625" style="1" customWidth="1"/>
    <col min="11817" max="11817" width="0.33203125" style="1" customWidth="1"/>
    <col min="11818" max="12031" width="10.1640625" style="1"/>
    <col min="12032" max="12039" width="3.1640625" style="1" customWidth="1"/>
    <col min="12040" max="12040" width="10.1640625" style="1" customWidth="1"/>
    <col min="12041" max="12041" width="3.1640625" style="1" customWidth="1"/>
    <col min="12042" max="12042" width="4.6640625" style="1" customWidth="1"/>
    <col min="12043" max="12043" width="2" style="1" customWidth="1"/>
    <col min="12044" max="12056" width="3.1640625" style="1" customWidth="1"/>
    <col min="12057" max="12057" width="0" style="1" hidden="1" customWidth="1"/>
    <col min="12058" max="12062" width="3.1640625" style="1" customWidth="1"/>
    <col min="12063" max="12063" width="4.33203125" style="1" customWidth="1"/>
    <col min="12064" max="12066" width="5.33203125" style="1" customWidth="1"/>
    <col min="12067" max="12072" width="3.1640625" style="1" customWidth="1"/>
    <col min="12073" max="12073" width="0.33203125" style="1" customWidth="1"/>
    <col min="12074" max="12287" width="10.1640625" style="1"/>
    <col min="12288" max="12295" width="3.1640625" style="1" customWidth="1"/>
    <col min="12296" max="12296" width="10.1640625" style="1" customWidth="1"/>
    <col min="12297" max="12297" width="3.1640625" style="1" customWidth="1"/>
    <col min="12298" max="12298" width="4.6640625" style="1" customWidth="1"/>
    <col min="12299" max="12299" width="2" style="1" customWidth="1"/>
    <col min="12300" max="12312" width="3.1640625" style="1" customWidth="1"/>
    <col min="12313" max="12313" width="0" style="1" hidden="1" customWidth="1"/>
    <col min="12314" max="12318" width="3.1640625" style="1" customWidth="1"/>
    <col min="12319" max="12319" width="4.33203125" style="1" customWidth="1"/>
    <col min="12320" max="12322" width="5.33203125" style="1" customWidth="1"/>
    <col min="12323" max="12328" width="3.1640625" style="1" customWidth="1"/>
    <col min="12329" max="12329" width="0.33203125" style="1" customWidth="1"/>
    <col min="12330" max="12543" width="10.1640625" style="1"/>
    <col min="12544" max="12551" width="3.1640625" style="1" customWidth="1"/>
    <col min="12552" max="12552" width="10.1640625" style="1" customWidth="1"/>
    <col min="12553" max="12553" width="3.1640625" style="1" customWidth="1"/>
    <col min="12554" max="12554" width="4.6640625" style="1" customWidth="1"/>
    <col min="12555" max="12555" width="2" style="1" customWidth="1"/>
    <col min="12556" max="12568" width="3.1640625" style="1" customWidth="1"/>
    <col min="12569" max="12569" width="0" style="1" hidden="1" customWidth="1"/>
    <col min="12570" max="12574" width="3.1640625" style="1" customWidth="1"/>
    <col min="12575" max="12575" width="4.33203125" style="1" customWidth="1"/>
    <col min="12576" max="12578" width="5.33203125" style="1" customWidth="1"/>
    <col min="12579" max="12584" width="3.1640625" style="1" customWidth="1"/>
    <col min="12585" max="12585" width="0.33203125" style="1" customWidth="1"/>
    <col min="12586" max="12799" width="10.1640625" style="1"/>
    <col min="12800" max="12807" width="3.1640625" style="1" customWidth="1"/>
    <col min="12808" max="12808" width="10.1640625" style="1" customWidth="1"/>
    <col min="12809" max="12809" width="3.1640625" style="1" customWidth="1"/>
    <col min="12810" max="12810" width="4.6640625" style="1" customWidth="1"/>
    <col min="12811" max="12811" width="2" style="1" customWidth="1"/>
    <col min="12812" max="12824" width="3.1640625" style="1" customWidth="1"/>
    <col min="12825" max="12825" width="0" style="1" hidden="1" customWidth="1"/>
    <col min="12826" max="12830" width="3.1640625" style="1" customWidth="1"/>
    <col min="12831" max="12831" width="4.33203125" style="1" customWidth="1"/>
    <col min="12832" max="12834" width="5.33203125" style="1" customWidth="1"/>
    <col min="12835" max="12840" width="3.1640625" style="1" customWidth="1"/>
    <col min="12841" max="12841" width="0.33203125" style="1" customWidth="1"/>
    <col min="12842" max="13055" width="10.1640625" style="1"/>
    <col min="13056" max="13063" width="3.1640625" style="1" customWidth="1"/>
    <col min="13064" max="13064" width="10.1640625" style="1" customWidth="1"/>
    <col min="13065" max="13065" width="3.1640625" style="1" customWidth="1"/>
    <col min="13066" max="13066" width="4.6640625" style="1" customWidth="1"/>
    <col min="13067" max="13067" width="2" style="1" customWidth="1"/>
    <col min="13068" max="13080" width="3.1640625" style="1" customWidth="1"/>
    <col min="13081" max="13081" width="0" style="1" hidden="1" customWidth="1"/>
    <col min="13082" max="13086" width="3.1640625" style="1" customWidth="1"/>
    <col min="13087" max="13087" width="4.33203125" style="1" customWidth="1"/>
    <col min="13088" max="13090" width="5.33203125" style="1" customWidth="1"/>
    <col min="13091" max="13096" width="3.1640625" style="1" customWidth="1"/>
    <col min="13097" max="13097" width="0.33203125" style="1" customWidth="1"/>
    <col min="13098" max="13311" width="10.1640625" style="1"/>
    <col min="13312" max="13319" width="3.1640625" style="1" customWidth="1"/>
    <col min="13320" max="13320" width="10.1640625" style="1" customWidth="1"/>
    <col min="13321" max="13321" width="3.1640625" style="1" customWidth="1"/>
    <col min="13322" max="13322" width="4.6640625" style="1" customWidth="1"/>
    <col min="13323" max="13323" width="2" style="1" customWidth="1"/>
    <col min="13324" max="13336" width="3.1640625" style="1" customWidth="1"/>
    <col min="13337" max="13337" width="0" style="1" hidden="1" customWidth="1"/>
    <col min="13338" max="13342" width="3.1640625" style="1" customWidth="1"/>
    <col min="13343" max="13343" width="4.33203125" style="1" customWidth="1"/>
    <col min="13344" max="13346" width="5.33203125" style="1" customWidth="1"/>
    <col min="13347" max="13352" width="3.1640625" style="1" customWidth="1"/>
    <col min="13353" max="13353" width="0.33203125" style="1" customWidth="1"/>
    <col min="13354" max="13567" width="10.1640625" style="1"/>
    <col min="13568" max="13575" width="3.1640625" style="1" customWidth="1"/>
    <col min="13576" max="13576" width="10.1640625" style="1" customWidth="1"/>
    <col min="13577" max="13577" width="3.1640625" style="1" customWidth="1"/>
    <col min="13578" max="13578" width="4.6640625" style="1" customWidth="1"/>
    <col min="13579" max="13579" width="2" style="1" customWidth="1"/>
    <col min="13580" max="13592" width="3.1640625" style="1" customWidth="1"/>
    <col min="13593" max="13593" width="0" style="1" hidden="1" customWidth="1"/>
    <col min="13594" max="13598" width="3.1640625" style="1" customWidth="1"/>
    <col min="13599" max="13599" width="4.33203125" style="1" customWidth="1"/>
    <col min="13600" max="13602" width="5.33203125" style="1" customWidth="1"/>
    <col min="13603" max="13608" width="3.1640625" style="1" customWidth="1"/>
    <col min="13609" max="13609" width="0.33203125" style="1" customWidth="1"/>
    <col min="13610" max="13823" width="10.1640625" style="1"/>
    <col min="13824" max="13831" width="3.1640625" style="1" customWidth="1"/>
    <col min="13832" max="13832" width="10.1640625" style="1" customWidth="1"/>
    <col min="13833" max="13833" width="3.1640625" style="1" customWidth="1"/>
    <col min="13834" max="13834" width="4.6640625" style="1" customWidth="1"/>
    <col min="13835" max="13835" width="2" style="1" customWidth="1"/>
    <col min="13836" max="13848" width="3.1640625" style="1" customWidth="1"/>
    <col min="13849" max="13849" width="0" style="1" hidden="1" customWidth="1"/>
    <col min="13850" max="13854" width="3.1640625" style="1" customWidth="1"/>
    <col min="13855" max="13855" width="4.33203125" style="1" customWidth="1"/>
    <col min="13856" max="13858" width="5.33203125" style="1" customWidth="1"/>
    <col min="13859" max="13864" width="3.1640625" style="1" customWidth="1"/>
    <col min="13865" max="13865" width="0.33203125" style="1" customWidth="1"/>
    <col min="13866" max="14079" width="10.1640625" style="1"/>
    <col min="14080" max="14087" width="3.1640625" style="1" customWidth="1"/>
    <col min="14088" max="14088" width="10.1640625" style="1" customWidth="1"/>
    <col min="14089" max="14089" width="3.1640625" style="1" customWidth="1"/>
    <col min="14090" max="14090" width="4.6640625" style="1" customWidth="1"/>
    <col min="14091" max="14091" width="2" style="1" customWidth="1"/>
    <col min="14092" max="14104" width="3.1640625" style="1" customWidth="1"/>
    <col min="14105" max="14105" width="0" style="1" hidden="1" customWidth="1"/>
    <col min="14106" max="14110" width="3.1640625" style="1" customWidth="1"/>
    <col min="14111" max="14111" width="4.33203125" style="1" customWidth="1"/>
    <col min="14112" max="14114" width="5.33203125" style="1" customWidth="1"/>
    <col min="14115" max="14120" width="3.1640625" style="1" customWidth="1"/>
    <col min="14121" max="14121" width="0.33203125" style="1" customWidth="1"/>
    <col min="14122" max="14335" width="10.1640625" style="1"/>
    <col min="14336" max="14343" width="3.1640625" style="1" customWidth="1"/>
    <col min="14344" max="14344" width="10.1640625" style="1" customWidth="1"/>
    <col min="14345" max="14345" width="3.1640625" style="1" customWidth="1"/>
    <col min="14346" max="14346" width="4.6640625" style="1" customWidth="1"/>
    <col min="14347" max="14347" width="2" style="1" customWidth="1"/>
    <col min="14348" max="14360" width="3.1640625" style="1" customWidth="1"/>
    <col min="14361" max="14361" width="0" style="1" hidden="1" customWidth="1"/>
    <col min="14362" max="14366" width="3.1640625" style="1" customWidth="1"/>
    <col min="14367" max="14367" width="4.33203125" style="1" customWidth="1"/>
    <col min="14368" max="14370" width="5.33203125" style="1" customWidth="1"/>
    <col min="14371" max="14376" width="3.1640625" style="1" customWidth="1"/>
    <col min="14377" max="14377" width="0.33203125" style="1" customWidth="1"/>
    <col min="14378" max="14591" width="10.1640625" style="1"/>
    <col min="14592" max="14599" width="3.1640625" style="1" customWidth="1"/>
    <col min="14600" max="14600" width="10.1640625" style="1" customWidth="1"/>
    <col min="14601" max="14601" width="3.1640625" style="1" customWidth="1"/>
    <col min="14602" max="14602" width="4.6640625" style="1" customWidth="1"/>
    <col min="14603" max="14603" width="2" style="1" customWidth="1"/>
    <col min="14604" max="14616" width="3.1640625" style="1" customWidth="1"/>
    <col min="14617" max="14617" width="0" style="1" hidden="1" customWidth="1"/>
    <col min="14618" max="14622" width="3.1640625" style="1" customWidth="1"/>
    <col min="14623" max="14623" width="4.33203125" style="1" customWidth="1"/>
    <col min="14624" max="14626" width="5.33203125" style="1" customWidth="1"/>
    <col min="14627" max="14632" width="3.1640625" style="1" customWidth="1"/>
    <col min="14633" max="14633" width="0.33203125" style="1" customWidth="1"/>
    <col min="14634" max="14847" width="10.1640625" style="1"/>
    <col min="14848" max="14855" width="3.1640625" style="1" customWidth="1"/>
    <col min="14856" max="14856" width="10.1640625" style="1" customWidth="1"/>
    <col min="14857" max="14857" width="3.1640625" style="1" customWidth="1"/>
    <col min="14858" max="14858" width="4.6640625" style="1" customWidth="1"/>
    <col min="14859" max="14859" width="2" style="1" customWidth="1"/>
    <col min="14860" max="14872" width="3.1640625" style="1" customWidth="1"/>
    <col min="14873" max="14873" width="0" style="1" hidden="1" customWidth="1"/>
    <col min="14874" max="14878" width="3.1640625" style="1" customWidth="1"/>
    <col min="14879" max="14879" width="4.33203125" style="1" customWidth="1"/>
    <col min="14880" max="14882" width="5.33203125" style="1" customWidth="1"/>
    <col min="14883" max="14888" width="3.1640625" style="1" customWidth="1"/>
    <col min="14889" max="14889" width="0.33203125" style="1" customWidth="1"/>
    <col min="14890" max="15103" width="10.1640625" style="1"/>
    <col min="15104" max="15111" width="3.1640625" style="1" customWidth="1"/>
    <col min="15112" max="15112" width="10.1640625" style="1" customWidth="1"/>
    <col min="15113" max="15113" width="3.1640625" style="1" customWidth="1"/>
    <col min="15114" max="15114" width="4.6640625" style="1" customWidth="1"/>
    <col min="15115" max="15115" width="2" style="1" customWidth="1"/>
    <col min="15116" max="15128" width="3.1640625" style="1" customWidth="1"/>
    <col min="15129" max="15129" width="0" style="1" hidden="1" customWidth="1"/>
    <col min="15130" max="15134" width="3.1640625" style="1" customWidth="1"/>
    <col min="15135" max="15135" width="4.33203125" style="1" customWidth="1"/>
    <col min="15136" max="15138" width="5.33203125" style="1" customWidth="1"/>
    <col min="15139" max="15144" width="3.1640625" style="1" customWidth="1"/>
    <col min="15145" max="15145" width="0.33203125" style="1" customWidth="1"/>
    <col min="15146" max="15359" width="10.1640625" style="1"/>
    <col min="15360" max="15367" width="3.1640625" style="1" customWidth="1"/>
    <col min="15368" max="15368" width="10.1640625" style="1" customWidth="1"/>
    <col min="15369" max="15369" width="3.1640625" style="1" customWidth="1"/>
    <col min="15370" max="15370" width="4.6640625" style="1" customWidth="1"/>
    <col min="15371" max="15371" width="2" style="1" customWidth="1"/>
    <col min="15372" max="15384" width="3.1640625" style="1" customWidth="1"/>
    <col min="15385" max="15385" width="0" style="1" hidden="1" customWidth="1"/>
    <col min="15386" max="15390" width="3.1640625" style="1" customWidth="1"/>
    <col min="15391" max="15391" width="4.33203125" style="1" customWidth="1"/>
    <col min="15392" max="15394" width="5.33203125" style="1" customWidth="1"/>
    <col min="15395" max="15400" width="3.1640625" style="1" customWidth="1"/>
    <col min="15401" max="15401" width="0.33203125" style="1" customWidth="1"/>
    <col min="15402" max="15615" width="10.1640625" style="1"/>
    <col min="15616" max="15623" width="3.1640625" style="1" customWidth="1"/>
    <col min="15624" max="15624" width="10.1640625" style="1" customWidth="1"/>
    <col min="15625" max="15625" width="3.1640625" style="1" customWidth="1"/>
    <col min="15626" max="15626" width="4.6640625" style="1" customWidth="1"/>
    <col min="15627" max="15627" width="2" style="1" customWidth="1"/>
    <col min="15628" max="15640" width="3.1640625" style="1" customWidth="1"/>
    <col min="15641" max="15641" width="0" style="1" hidden="1" customWidth="1"/>
    <col min="15642" max="15646" width="3.1640625" style="1" customWidth="1"/>
    <col min="15647" max="15647" width="4.33203125" style="1" customWidth="1"/>
    <col min="15648" max="15650" width="5.33203125" style="1" customWidth="1"/>
    <col min="15651" max="15656" width="3.1640625" style="1" customWidth="1"/>
    <col min="15657" max="15657" width="0.33203125" style="1" customWidth="1"/>
    <col min="15658" max="15871" width="10.1640625" style="1"/>
    <col min="15872" max="15879" width="3.1640625" style="1" customWidth="1"/>
    <col min="15880" max="15880" width="10.1640625" style="1" customWidth="1"/>
    <col min="15881" max="15881" width="3.1640625" style="1" customWidth="1"/>
    <col min="15882" max="15882" width="4.6640625" style="1" customWidth="1"/>
    <col min="15883" max="15883" width="2" style="1" customWidth="1"/>
    <col min="15884" max="15896" width="3.1640625" style="1" customWidth="1"/>
    <col min="15897" max="15897" width="0" style="1" hidden="1" customWidth="1"/>
    <col min="15898" max="15902" width="3.1640625" style="1" customWidth="1"/>
    <col min="15903" max="15903" width="4.33203125" style="1" customWidth="1"/>
    <col min="15904" max="15906" width="5.33203125" style="1" customWidth="1"/>
    <col min="15907" max="15912" width="3.1640625" style="1" customWidth="1"/>
    <col min="15913" max="15913" width="0.33203125" style="1" customWidth="1"/>
    <col min="15914" max="16127" width="10.1640625" style="1"/>
    <col min="16128" max="16135" width="3.1640625" style="1" customWidth="1"/>
    <col min="16136" max="16136" width="10.1640625" style="1" customWidth="1"/>
    <col min="16137" max="16137" width="3.1640625" style="1" customWidth="1"/>
    <col min="16138" max="16138" width="4.6640625" style="1" customWidth="1"/>
    <col min="16139" max="16139" width="2" style="1" customWidth="1"/>
    <col min="16140" max="16152" width="3.1640625" style="1" customWidth="1"/>
    <col min="16153" max="16153" width="0" style="1" hidden="1" customWidth="1"/>
    <col min="16154" max="16158" width="3.1640625" style="1" customWidth="1"/>
    <col min="16159" max="16159" width="4.33203125" style="1" customWidth="1"/>
    <col min="16160" max="16162" width="5.33203125" style="1" customWidth="1"/>
    <col min="16163" max="16168" width="3.1640625" style="1" customWidth="1"/>
    <col min="16169" max="16169" width="0.33203125" style="1" customWidth="1"/>
    <col min="16170" max="16384" width="10.1640625" style="1"/>
  </cols>
  <sheetData>
    <row r="1" spans="2:41" ht="15.75" customHeight="1" x14ac:dyDescent="0.25">
      <c r="O1" s="276" t="s">
        <v>264</v>
      </c>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row>
    <row r="2" spans="2:41" x14ac:dyDescent="0.25">
      <c r="B2" s="260" t="s">
        <v>248</v>
      </c>
      <c r="C2" s="260"/>
      <c r="D2" s="260"/>
      <c r="E2" s="260"/>
      <c r="F2" s="260"/>
      <c r="G2" s="260"/>
      <c r="H2" s="260"/>
      <c r="I2" s="260"/>
      <c r="J2" s="260"/>
      <c r="K2" s="260"/>
      <c r="L2" s="260"/>
      <c r="M2" s="260"/>
      <c r="N2" s="260"/>
      <c r="O2" s="260"/>
      <c r="P2" s="260"/>
      <c r="Q2" s="260"/>
      <c r="V2" s="260" t="s">
        <v>242</v>
      </c>
      <c r="W2" s="260"/>
      <c r="X2" s="260"/>
      <c r="Y2" s="260"/>
      <c r="Z2" s="260"/>
      <c r="AA2" s="260"/>
      <c r="AB2" s="260"/>
      <c r="AC2" s="260"/>
      <c r="AD2" s="260"/>
      <c r="AE2" s="260"/>
      <c r="AF2" s="260"/>
      <c r="AG2" s="260"/>
      <c r="AH2" s="260"/>
      <c r="AI2" s="260"/>
      <c r="AJ2" s="260"/>
      <c r="AK2" s="260"/>
      <c r="AL2" s="260"/>
      <c r="AM2" s="260"/>
      <c r="AN2" s="260"/>
      <c r="AO2" s="260"/>
    </row>
    <row r="3" spans="2:41" x14ac:dyDescent="0.25">
      <c r="B3" s="260"/>
      <c r="C3" s="260"/>
      <c r="D3" s="260"/>
      <c r="E3" s="260"/>
      <c r="F3" s="260"/>
      <c r="G3" s="260"/>
      <c r="H3" s="260"/>
      <c r="I3" s="260"/>
      <c r="J3" s="260"/>
      <c r="K3" s="260"/>
      <c r="L3" s="260"/>
      <c r="M3" s="260"/>
      <c r="N3" s="260"/>
      <c r="O3" s="260"/>
      <c r="P3" s="260"/>
      <c r="Q3" s="260"/>
      <c r="V3" s="260"/>
      <c r="W3" s="260"/>
      <c r="X3" s="260"/>
      <c r="Y3" s="260"/>
      <c r="Z3" s="260"/>
      <c r="AA3" s="260"/>
      <c r="AB3" s="260"/>
      <c r="AC3" s="260"/>
      <c r="AD3" s="260"/>
      <c r="AE3" s="260"/>
      <c r="AF3" s="260"/>
      <c r="AG3" s="260"/>
      <c r="AH3" s="260"/>
      <c r="AI3" s="260"/>
      <c r="AJ3" s="260"/>
      <c r="AK3" s="260"/>
      <c r="AL3" s="260"/>
      <c r="AM3" s="260"/>
      <c r="AN3" s="260"/>
      <c r="AO3" s="260"/>
    </row>
    <row r="4" spans="2:41" x14ac:dyDescent="0.25">
      <c r="B4" s="260"/>
      <c r="C4" s="260"/>
      <c r="D4" s="260"/>
      <c r="E4" s="260"/>
      <c r="F4" s="260"/>
      <c r="G4" s="260"/>
      <c r="H4" s="260"/>
      <c r="I4" s="260"/>
      <c r="J4" s="260"/>
      <c r="K4" s="260"/>
      <c r="L4" s="260"/>
      <c r="M4" s="260"/>
      <c r="N4" s="260"/>
      <c r="O4" s="260"/>
      <c r="P4" s="260"/>
      <c r="Q4" s="260"/>
      <c r="V4" s="260"/>
      <c r="W4" s="260"/>
      <c r="X4" s="260"/>
      <c r="Y4" s="260"/>
      <c r="Z4" s="260"/>
      <c r="AA4" s="260"/>
      <c r="AB4" s="260"/>
      <c r="AC4" s="260"/>
      <c r="AD4" s="260"/>
      <c r="AE4" s="260"/>
      <c r="AF4" s="260"/>
      <c r="AG4" s="260"/>
      <c r="AH4" s="260"/>
      <c r="AI4" s="260"/>
      <c r="AJ4" s="260"/>
      <c r="AK4" s="260"/>
      <c r="AL4" s="260"/>
      <c r="AM4" s="260"/>
      <c r="AN4" s="260"/>
      <c r="AO4" s="260"/>
    </row>
    <row r="5" spans="2:41" x14ac:dyDescent="0.25">
      <c r="B5" s="260"/>
      <c r="C5" s="260"/>
      <c r="D5" s="260"/>
      <c r="E5" s="260"/>
      <c r="F5" s="260"/>
      <c r="G5" s="260"/>
      <c r="H5" s="260"/>
      <c r="I5" s="260"/>
      <c r="J5" s="260"/>
      <c r="K5" s="260"/>
      <c r="L5" s="260"/>
      <c r="M5" s="260"/>
      <c r="N5" s="260"/>
      <c r="O5" s="260"/>
      <c r="P5" s="260"/>
      <c r="Q5" s="260"/>
      <c r="V5" s="260"/>
      <c r="W5" s="260"/>
      <c r="X5" s="260"/>
      <c r="Y5" s="260"/>
      <c r="Z5" s="260"/>
      <c r="AA5" s="260"/>
      <c r="AB5" s="260"/>
      <c r="AC5" s="260"/>
      <c r="AD5" s="260"/>
      <c r="AE5" s="260"/>
      <c r="AF5" s="260"/>
      <c r="AG5" s="260"/>
      <c r="AH5" s="260"/>
      <c r="AI5" s="260"/>
      <c r="AJ5" s="260"/>
      <c r="AK5" s="260"/>
      <c r="AL5" s="260"/>
      <c r="AM5" s="260"/>
      <c r="AN5" s="260"/>
      <c r="AO5" s="260"/>
    </row>
    <row r="6" spans="2:41" x14ac:dyDescent="0.25">
      <c r="B6" s="260"/>
      <c r="C6" s="260"/>
      <c r="D6" s="260"/>
      <c r="E6" s="260"/>
      <c r="F6" s="260"/>
      <c r="G6" s="260"/>
      <c r="H6" s="260"/>
      <c r="I6" s="260"/>
      <c r="J6" s="260"/>
      <c r="K6" s="260"/>
      <c r="L6" s="260"/>
      <c r="M6" s="260"/>
      <c r="N6" s="260"/>
      <c r="O6" s="260"/>
      <c r="P6" s="260"/>
      <c r="Q6" s="260"/>
      <c r="V6" s="260"/>
      <c r="W6" s="260"/>
      <c r="X6" s="260"/>
      <c r="Y6" s="260"/>
      <c r="Z6" s="260"/>
      <c r="AA6" s="260"/>
      <c r="AB6" s="260"/>
      <c r="AC6" s="260"/>
      <c r="AD6" s="260"/>
      <c r="AE6" s="260"/>
      <c r="AF6" s="260"/>
      <c r="AG6" s="260"/>
      <c r="AH6" s="260"/>
      <c r="AI6" s="260"/>
      <c r="AJ6" s="260"/>
      <c r="AK6" s="260"/>
      <c r="AL6" s="260"/>
      <c r="AM6" s="260"/>
      <c r="AN6" s="260"/>
      <c r="AO6" s="260"/>
    </row>
    <row r="7" spans="2:41" x14ac:dyDescent="0.25">
      <c r="B7" s="260"/>
      <c r="C7" s="260"/>
      <c r="D7" s="260"/>
      <c r="E7" s="260"/>
      <c r="F7" s="260"/>
      <c r="G7" s="260"/>
      <c r="H7" s="260"/>
      <c r="I7" s="260"/>
      <c r="J7" s="260"/>
      <c r="K7" s="260"/>
      <c r="L7" s="260"/>
      <c r="M7" s="260"/>
      <c r="N7" s="260"/>
      <c r="O7" s="260"/>
      <c r="P7" s="260"/>
      <c r="Q7" s="260"/>
      <c r="V7" s="260"/>
      <c r="W7" s="260"/>
      <c r="X7" s="260"/>
      <c r="Y7" s="260"/>
      <c r="Z7" s="260"/>
      <c r="AA7" s="260"/>
      <c r="AB7" s="260"/>
      <c r="AC7" s="260"/>
      <c r="AD7" s="260"/>
      <c r="AE7" s="260"/>
      <c r="AF7" s="260"/>
      <c r="AG7" s="260"/>
      <c r="AH7" s="260"/>
      <c r="AI7" s="260"/>
      <c r="AJ7" s="260"/>
      <c r="AK7" s="260"/>
      <c r="AL7" s="260"/>
      <c r="AM7" s="260"/>
      <c r="AN7" s="260"/>
      <c r="AO7" s="260"/>
    </row>
    <row r="8" spans="2:41" ht="15.75" customHeight="1" x14ac:dyDescent="0.25">
      <c r="B8" s="161" t="s">
        <v>185</v>
      </c>
      <c r="C8" s="261">
        <v>13</v>
      </c>
      <c r="D8" s="261"/>
      <c r="E8" s="1" t="s">
        <v>185</v>
      </c>
      <c r="F8" s="261" t="s">
        <v>252</v>
      </c>
      <c r="G8" s="261"/>
      <c r="H8" s="261"/>
      <c r="I8" s="261"/>
      <c r="J8" s="261"/>
      <c r="K8" s="261"/>
      <c r="L8" s="260" t="s">
        <v>260</v>
      </c>
      <c r="M8" s="260"/>
      <c r="N8" s="260"/>
      <c r="X8" s="260" t="s">
        <v>265</v>
      </c>
      <c r="Y8" s="260"/>
      <c r="Z8" s="1" t="s">
        <v>185</v>
      </c>
      <c r="AA8" s="1" t="s">
        <v>185</v>
      </c>
      <c r="AB8" s="261" t="s">
        <v>252</v>
      </c>
      <c r="AC8" s="261"/>
      <c r="AD8" s="261"/>
      <c r="AE8" s="261"/>
      <c r="AF8" s="261"/>
      <c r="AG8" s="261"/>
      <c r="AH8" s="260" t="s">
        <v>261</v>
      </c>
      <c r="AI8" s="260"/>
      <c r="AJ8" s="260"/>
      <c r="AK8" s="260"/>
      <c r="AL8" s="260"/>
      <c r="AM8" s="260"/>
      <c r="AN8" s="260"/>
    </row>
    <row r="10" spans="2:41" ht="32.25" customHeight="1" x14ac:dyDescent="0.25">
      <c r="B10" s="260" t="s">
        <v>186</v>
      </c>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row>
    <row r="11" spans="2:41" ht="15" customHeight="1" x14ac:dyDescent="0.25">
      <c r="J11" s="260" t="s">
        <v>187</v>
      </c>
      <c r="K11" s="260"/>
      <c r="L11" s="260"/>
      <c r="M11" s="260"/>
      <c r="N11" s="260" t="s">
        <v>259</v>
      </c>
      <c r="O11" s="260"/>
      <c r="P11" s="260"/>
      <c r="Q11" s="260"/>
      <c r="R11" s="260"/>
      <c r="S11" s="260"/>
      <c r="T11" s="260"/>
      <c r="U11" s="260"/>
      <c r="V11" s="260"/>
      <c r="W11" s="260"/>
      <c r="X11" s="260"/>
      <c r="Y11" s="260"/>
      <c r="Z11" s="260"/>
    </row>
    <row r="12" spans="2:41" ht="15" customHeight="1" x14ac:dyDescent="0.25">
      <c r="B12" s="262" t="s">
        <v>188</v>
      </c>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D12" s="263">
        <v>45670</v>
      </c>
      <c r="AE12" s="264"/>
      <c r="AF12" s="264"/>
      <c r="AG12" s="264"/>
      <c r="AH12" s="264"/>
      <c r="AI12" s="264"/>
      <c r="AJ12" s="2"/>
    </row>
    <row r="13" spans="2:41" ht="7.5" customHeight="1" x14ac:dyDescent="0.25">
      <c r="B13" s="3"/>
      <c r="C13" s="3"/>
      <c r="D13" s="3"/>
      <c r="E13" s="3"/>
      <c r="F13" s="3"/>
      <c r="G13" s="3"/>
      <c r="H13" s="3"/>
      <c r="I13" s="3"/>
      <c r="J13" s="3"/>
      <c r="K13" s="3"/>
      <c r="L13" s="3"/>
      <c r="M13" s="3"/>
      <c r="N13" s="3"/>
      <c r="O13" s="3"/>
      <c r="P13" s="3"/>
      <c r="Q13" s="3"/>
      <c r="R13" s="3"/>
      <c r="S13" s="3"/>
      <c r="T13" s="3"/>
      <c r="U13" s="3"/>
      <c r="V13" s="3"/>
      <c r="W13" s="3"/>
      <c r="X13" s="3"/>
      <c r="Y13" s="3"/>
      <c r="Z13" s="3"/>
      <c r="AA13" s="3"/>
      <c r="AB13" s="3"/>
      <c r="AD13" s="4"/>
      <c r="AE13" s="74"/>
      <c r="AF13" s="74"/>
      <c r="AG13" s="74"/>
      <c r="AH13" s="74"/>
      <c r="AI13" s="74"/>
      <c r="AJ13" s="5"/>
    </row>
    <row r="14" spans="2:41" ht="16.5" customHeight="1" x14ac:dyDescent="0.25">
      <c r="B14" s="265" t="s">
        <v>189</v>
      </c>
      <c r="C14" s="265"/>
      <c r="D14" s="265"/>
      <c r="E14" s="265"/>
      <c r="F14" s="265"/>
      <c r="G14" s="265"/>
      <c r="H14" s="265"/>
      <c r="I14" s="265"/>
      <c r="J14" s="265"/>
      <c r="K14" s="266" t="s">
        <v>245</v>
      </c>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266"/>
      <c r="AL14" s="266"/>
      <c r="AM14" s="266"/>
    </row>
    <row r="15" spans="2:41" ht="15" customHeight="1" x14ac:dyDescent="0.25">
      <c r="K15" s="277" t="s">
        <v>190</v>
      </c>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row>
    <row r="16" spans="2:41" ht="12.75" customHeight="1" x14ac:dyDescent="0.25">
      <c r="B16" s="261" t="s">
        <v>237</v>
      </c>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261"/>
      <c r="AL16" s="261"/>
      <c r="AM16" s="261"/>
      <c r="AN16" s="261"/>
      <c r="AO16" s="261"/>
    </row>
    <row r="17" spans="1:42" ht="12.75" customHeight="1" x14ac:dyDescent="0.25">
      <c r="B17" s="278" t="s">
        <v>191</v>
      </c>
      <c r="C17" s="278"/>
      <c r="D17" s="278"/>
      <c r="E17" s="278"/>
      <c r="F17" s="278"/>
      <c r="G17" s="278"/>
      <c r="H17" s="278"/>
      <c r="I17" s="278"/>
      <c r="J17" s="278"/>
      <c r="K17" s="278"/>
      <c r="L17" s="278"/>
      <c r="M17" s="278"/>
      <c r="N17" s="278"/>
      <c r="O17" s="278"/>
      <c r="P17" s="278"/>
      <c r="Q17" s="278"/>
      <c r="R17" s="278"/>
      <c r="S17" s="278"/>
      <c r="T17" s="278"/>
      <c r="U17" s="278"/>
      <c r="V17" s="278"/>
      <c r="W17" s="278"/>
      <c r="X17" s="278"/>
      <c r="Y17" s="278"/>
      <c r="Z17" s="278"/>
      <c r="AA17" s="278"/>
      <c r="AB17" s="278"/>
      <c r="AC17" s="278"/>
      <c r="AD17" s="278"/>
      <c r="AE17" s="278"/>
      <c r="AF17" s="278"/>
      <c r="AG17" s="278"/>
      <c r="AH17" s="278"/>
      <c r="AI17" s="278"/>
      <c r="AJ17" s="278"/>
      <c r="AK17" s="278"/>
      <c r="AL17" s="278"/>
      <c r="AM17" s="278"/>
      <c r="AN17" s="278"/>
      <c r="AO17" s="278"/>
    </row>
    <row r="18" spans="1:42" ht="34.5" customHeight="1" x14ac:dyDescent="0.25">
      <c r="A18" s="254" t="s">
        <v>192</v>
      </c>
      <c r="B18" s="254"/>
      <c r="C18" s="254"/>
      <c r="D18" s="254"/>
      <c r="E18" s="254"/>
      <c r="F18" s="254"/>
      <c r="G18" s="254"/>
      <c r="H18" s="254"/>
      <c r="I18" s="254"/>
      <c r="J18" s="254" t="s">
        <v>193</v>
      </c>
      <c r="K18" s="254"/>
      <c r="L18" s="254"/>
      <c r="M18" s="254" t="s">
        <v>194</v>
      </c>
      <c r="N18" s="254"/>
      <c r="O18" s="254" t="s">
        <v>195</v>
      </c>
      <c r="P18" s="254"/>
      <c r="Q18" s="254" t="s">
        <v>196</v>
      </c>
      <c r="R18" s="254"/>
      <c r="S18" s="254"/>
      <c r="T18" s="254"/>
      <c r="U18" s="254"/>
      <c r="V18" s="254"/>
      <c r="W18" s="254"/>
      <c r="X18" s="254"/>
      <c r="Y18" s="254"/>
      <c r="Z18" s="254"/>
      <c r="AA18" s="254" t="s">
        <v>197</v>
      </c>
      <c r="AB18" s="254"/>
      <c r="AC18" s="254"/>
      <c r="AD18" s="254" t="s">
        <v>198</v>
      </c>
      <c r="AE18" s="254"/>
      <c r="AF18" s="254"/>
      <c r="AG18" s="254" t="s">
        <v>199</v>
      </c>
      <c r="AH18" s="254"/>
      <c r="AI18" s="254"/>
      <c r="AJ18" s="254" t="s">
        <v>200</v>
      </c>
      <c r="AK18" s="254"/>
      <c r="AL18" s="254"/>
      <c r="AM18" s="254"/>
      <c r="AN18" s="254"/>
      <c r="AO18" s="254"/>
    </row>
    <row r="19" spans="1:42" ht="33.75" customHeight="1" x14ac:dyDescent="0.25">
      <c r="A19" s="256" t="s">
        <v>201</v>
      </c>
      <c r="B19" s="257"/>
      <c r="C19" s="257"/>
      <c r="D19" s="257"/>
      <c r="E19" s="257"/>
      <c r="F19" s="257"/>
      <c r="G19" s="257"/>
      <c r="H19" s="257"/>
      <c r="I19" s="258"/>
      <c r="J19" s="259" t="s">
        <v>17</v>
      </c>
      <c r="K19" s="259"/>
      <c r="L19" s="259"/>
      <c r="M19" s="259" t="s">
        <v>202</v>
      </c>
      <c r="N19" s="259"/>
      <c r="O19" s="259" t="s">
        <v>234</v>
      </c>
      <c r="P19" s="259"/>
      <c r="Q19" s="259" t="s">
        <v>235</v>
      </c>
      <c r="R19" s="259"/>
      <c r="S19" s="259"/>
      <c r="T19" s="259"/>
      <c r="U19" s="259"/>
      <c r="V19" s="259"/>
      <c r="W19" s="259"/>
      <c r="X19" s="259"/>
      <c r="Y19" s="259"/>
      <c r="Z19" s="259"/>
      <c r="AA19" s="254">
        <v>130</v>
      </c>
      <c r="AB19" s="254"/>
      <c r="AC19" s="254"/>
      <c r="AD19" s="254">
        <v>131</v>
      </c>
      <c r="AE19" s="254"/>
      <c r="AF19" s="254"/>
      <c r="AG19" s="254"/>
      <c r="AH19" s="254"/>
      <c r="AI19" s="254"/>
      <c r="AJ19" s="267">
        <f>AJ20+AJ22+AJ23+AJ25+AJ26+AJ27+AJ28+AJ29+AJ30+AJ31+AJ36+AJ37+AJ38+AJ39+AJ41+AJ42+AJ21+AJ24+AJ34+AJ40</f>
        <v>55365178.25</v>
      </c>
      <c r="AK19" s="267"/>
      <c r="AL19" s="267"/>
      <c r="AM19" s="267"/>
      <c r="AN19" s="267"/>
      <c r="AO19" s="267"/>
    </row>
    <row r="20" spans="1:42" ht="15.6" customHeight="1" x14ac:dyDescent="0.25">
      <c r="A20" s="256" t="s">
        <v>203</v>
      </c>
      <c r="B20" s="257"/>
      <c r="C20" s="257"/>
      <c r="D20" s="257"/>
      <c r="E20" s="257"/>
      <c r="F20" s="257"/>
      <c r="G20" s="257"/>
      <c r="H20" s="257"/>
      <c r="I20" s="258"/>
      <c r="J20" s="259" t="s">
        <v>17</v>
      </c>
      <c r="K20" s="259"/>
      <c r="L20" s="259"/>
      <c r="M20" s="259" t="s">
        <v>202</v>
      </c>
      <c r="N20" s="259"/>
      <c r="O20" s="259" t="s">
        <v>234</v>
      </c>
      <c r="P20" s="259"/>
      <c r="Q20" s="254" t="s">
        <v>235</v>
      </c>
      <c r="R20" s="254"/>
      <c r="S20" s="254"/>
      <c r="T20" s="254"/>
      <c r="U20" s="254"/>
      <c r="V20" s="254"/>
      <c r="W20" s="254"/>
      <c r="X20" s="254"/>
      <c r="Y20" s="254"/>
      <c r="Z20" s="254"/>
      <c r="AA20" s="254">
        <v>111</v>
      </c>
      <c r="AB20" s="254"/>
      <c r="AC20" s="254"/>
      <c r="AD20" s="254">
        <v>211</v>
      </c>
      <c r="AE20" s="254"/>
      <c r="AF20" s="254"/>
      <c r="AG20" s="254"/>
      <c r="AH20" s="254"/>
      <c r="AI20" s="254"/>
      <c r="AJ20" s="255">
        <v>31255383.489999998</v>
      </c>
      <c r="AK20" s="255"/>
      <c r="AL20" s="255"/>
      <c r="AM20" s="255"/>
      <c r="AN20" s="255"/>
      <c r="AO20" s="255"/>
      <c r="AP20" s="279">
        <f>AJ20+AJ21+AJ25+AJ27</f>
        <v>35156874.879999995</v>
      </c>
    </row>
    <row r="21" spans="1:42" ht="45" customHeight="1" x14ac:dyDescent="0.25">
      <c r="A21" s="256" t="s">
        <v>233</v>
      </c>
      <c r="B21" s="257"/>
      <c r="C21" s="257"/>
      <c r="D21" s="257"/>
      <c r="E21" s="257"/>
      <c r="F21" s="257"/>
      <c r="G21" s="257"/>
      <c r="H21" s="257"/>
      <c r="I21" s="258"/>
      <c r="J21" s="259" t="s">
        <v>17</v>
      </c>
      <c r="K21" s="259"/>
      <c r="L21" s="259"/>
      <c r="M21" s="259"/>
      <c r="N21" s="259"/>
      <c r="O21" s="259"/>
      <c r="P21" s="259"/>
      <c r="Q21" s="259" t="s">
        <v>235</v>
      </c>
      <c r="R21" s="259"/>
      <c r="S21" s="259"/>
      <c r="T21" s="259"/>
      <c r="U21" s="259"/>
      <c r="V21" s="259"/>
      <c r="W21" s="259"/>
      <c r="X21" s="259"/>
      <c r="Y21" s="259"/>
      <c r="Z21" s="259"/>
      <c r="AA21" s="254">
        <v>111</v>
      </c>
      <c r="AB21" s="254"/>
      <c r="AC21" s="254"/>
      <c r="AD21" s="254">
        <v>211</v>
      </c>
      <c r="AE21" s="254"/>
      <c r="AF21" s="254"/>
      <c r="AG21" s="254"/>
      <c r="AH21" s="254"/>
      <c r="AI21" s="254"/>
      <c r="AJ21" s="255">
        <v>3725503</v>
      </c>
      <c r="AK21" s="255"/>
      <c r="AL21" s="255"/>
      <c r="AM21" s="255"/>
      <c r="AN21" s="255"/>
      <c r="AO21" s="255"/>
    </row>
    <row r="22" spans="1:42" ht="15.6" customHeight="1" x14ac:dyDescent="0.25">
      <c r="A22" s="256" t="s">
        <v>204</v>
      </c>
      <c r="B22" s="257" t="s">
        <v>204</v>
      </c>
      <c r="C22" s="257" t="s">
        <v>204</v>
      </c>
      <c r="D22" s="257" t="s">
        <v>204</v>
      </c>
      <c r="E22" s="257" t="s">
        <v>204</v>
      </c>
      <c r="F22" s="257" t="s">
        <v>204</v>
      </c>
      <c r="G22" s="257" t="s">
        <v>204</v>
      </c>
      <c r="H22" s="257" t="s">
        <v>204</v>
      </c>
      <c r="I22" s="258" t="s">
        <v>204</v>
      </c>
      <c r="J22" s="259" t="s">
        <v>17</v>
      </c>
      <c r="K22" s="259"/>
      <c r="L22" s="259"/>
      <c r="M22" s="259" t="s">
        <v>202</v>
      </c>
      <c r="N22" s="259"/>
      <c r="O22" s="259" t="s">
        <v>234</v>
      </c>
      <c r="P22" s="259"/>
      <c r="Q22" s="259" t="s">
        <v>235</v>
      </c>
      <c r="R22" s="259"/>
      <c r="S22" s="259"/>
      <c r="T22" s="259"/>
      <c r="U22" s="259"/>
      <c r="V22" s="259"/>
      <c r="W22" s="259"/>
      <c r="X22" s="259"/>
      <c r="Y22" s="259"/>
      <c r="Z22" s="259"/>
      <c r="AA22" s="254">
        <v>112</v>
      </c>
      <c r="AB22" s="254"/>
      <c r="AC22" s="254"/>
      <c r="AD22" s="254">
        <v>212</v>
      </c>
      <c r="AE22" s="254"/>
      <c r="AF22" s="254"/>
      <c r="AG22" s="254"/>
      <c r="AH22" s="254"/>
      <c r="AI22" s="254"/>
      <c r="AJ22" s="255">
        <v>1342800</v>
      </c>
      <c r="AK22" s="255"/>
      <c r="AL22" s="255"/>
      <c r="AM22" s="255"/>
      <c r="AN22" s="255"/>
      <c r="AO22" s="255"/>
    </row>
    <row r="23" spans="1:42" ht="31.5" customHeight="1" x14ac:dyDescent="0.25">
      <c r="A23" s="256" t="s">
        <v>205</v>
      </c>
      <c r="B23" s="257" t="s">
        <v>205</v>
      </c>
      <c r="C23" s="257" t="s">
        <v>205</v>
      </c>
      <c r="D23" s="257" t="s">
        <v>205</v>
      </c>
      <c r="E23" s="257" t="s">
        <v>205</v>
      </c>
      <c r="F23" s="257" t="s">
        <v>205</v>
      </c>
      <c r="G23" s="257" t="s">
        <v>205</v>
      </c>
      <c r="H23" s="257" t="s">
        <v>205</v>
      </c>
      <c r="I23" s="258" t="s">
        <v>205</v>
      </c>
      <c r="J23" s="259" t="s">
        <v>17</v>
      </c>
      <c r="K23" s="259"/>
      <c r="L23" s="259"/>
      <c r="M23" s="259" t="s">
        <v>202</v>
      </c>
      <c r="N23" s="259"/>
      <c r="O23" s="259" t="s">
        <v>234</v>
      </c>
      <c r="P23" s="259"/>
      <c r="Q23" s="259" t="s">
        <v>235</v>
      </c>
      <c r="R23" s="259"/>
      <c r="S23" s="259"/>
      <c r="T23" s="259"/>
      <c r="U23" s="259"/>
      <c r="V23" s="259"/>
      <c r="W23" s="259"/>
      <c r="X23" s="259"/>
      <c r="Y23" s="259"/>
      <c r="Z23" s="259"/>
      <c r="AA23" s="254">
        <v>119</v>
      </c>
      <c r="AB23" s="254"/>
      <c r="AC23" s="254"/>
      <c r="AD23" s="254">
        <v>213</v>
      </c>
      <c r="AE23" s="254"/>
      <c r="AF23" s="254"/>
      <c r="AG23" s="254"/>
      <c r="AH23" s="254"/>
      <c r="AI23" s="254"/>
      <c r="AJ23" s="255">
        <v>10194803.039999999</v>
      </c>
      <c r="AK23" s="255"/>
      <c r="AL23" s="255"/>
      <c r="AM23" s="255"/>
      <c r="AN23" s="255"/>
      <c r="AO23" s="255"/>
      <c r="AP23" s="279">
        <f>AJ23+AJ24+AJ26+AJ28</f>
        <v>11373053.439999999</v>
      </c>
    </row>
    <row r="24" spans="1:42" ht="31.5" customHeight="1" x14ac:dyDescent="0.25">
      <c r="A24" s="256" t="s">
        <v>205</v>
      </c>
      <c r="B24" s="257" t="s">
        <v>205</v>
      </c>
      <c r="C24" s="257" t="s">
        <v>205</v>
      </c>
      <c r="D24" s="257" t="s">
        <v>205</v>
      </c>
      <c r="E24" s="257" t="s">
        <v>205</v>
      </c>
      <c r="F24" s="257" t="s">
        <v>205</v>
      </c>
      <c r="G24" s="257" t="s">
        <v>205</v>
      </c>
      <c r="H24" s="257" t="s">
        <v>205</v>
      </c>
      <c r="I24" s="258" t="s">
        <v>205</v>
      </c>
      <c r="J24" s="259" t="s">
        <v>17</v>
      </c>
      <c r="K24" s="259"/>
      <c r="L24" s="259"/>
      <c r="M24" s="259" t="s">
        <v>202</v>
      </c>
      <c r="N24" s="259"/>
      <c r="O24" s="259" t="s">
        <v>234</v>
      </c>
      <c r="P24" s="259"/>
      <c r="Q24" s="259" t="s">
        <v>235</v>
      </c>
      <c r="R24" s="259"/>
      <c r="S24" s="259"/>
      <c r="T24" s="259"/>
      <c r="U24" s="259"/>
      <c r="V24" s="259"/>
      <c r="W24" s="259"/>
      <c r="X24" s="259"/>
      <c r="Y24" s="259"/>
      <c r="Z24" s="259"/>
      <c r="AA24" s="254">
        <v>119</v>
      </c>
      <c r="AB24" s="254"/>
      <c r="AC24" s="254"/>
      <c r="AD24" s="254">
        <v>213</v>
      </c>
      <c r="AE24" s="254"/>
      <c r="AF24" s="254"/>
      <c r="AG24" s="254"/>
      <c r="AH24" s="254"/>
      <c r="AI24" s="254"/>
      <c r="AJ24" s="255">
        <v>1125101.9099999999</v>
      </c>
      <c r="AK24" s="255"/>
      <c r="AL24" s="255"/>
      <c r="AM24" s="255"/>
      <c r="AN24" s="255"/>
      <c r="AO24" s="255"/>
    </row>
    <row r="25" spans="1:42" ht="75" customHeight="1" x14ac:dyDescent="0.25">
      <c r="A25" s="256" t="s">
        <v>250</v>
      </c>
      <c r="B25" s="257"/>
      <c r="C25" s="257"/>
      <c r="D25" s="257"/>
      <c r="E25" s="257"/>
      <c r="F25" s="257"/>
      <c r="G25" s="257"/>
      <c r="H25" s="257"/>
      <c r="I25" s="258"/>
      <c r="J25" s="259" t="s">
        <v>17</v>
      </c>
      <c r="K25" s="259"/>
      <c r="L25" s="259"/>
      <c r="M25" s="259" t="s">
        <v>202</v>
      </c>
      <c r="N25" s="259"/>
      <c r="O25" s="259" t="s">
        <v>234</v>
      </c>
      <c r="P25" s="259"/>
      <c r="Q25" s="254" t="s">
        <v>251</v>
      </c>
      <c r="R25" s="254"/>
      <c r="S25" s="254"/>
      <c r="T25" s="254"/>
      <c r="U25" s="254"/>
      <c r="V25" s="254"/>
      <c r="W25" s="254"/>
      <c r="X25" s="254"/>
      <c r="Y25" s="254"/>
      <c r="Z25" s="254"/>
      <c r="AA25" s="254">
        <v>130</v>
      </c>
      <c r="AB25" s="254"/>
      <c r="AC25" s="254"/>
      <c r="AD25" s="254">
        <v>211</v>
      </c>
      <c r="AE25" s="254"/>
      <c r="AF25" s="254"/>
      <c r="AG25" s="254"/>
      <c r="AH25" s="254"/>
      <c r="AI25" s="254"/>
      <c r="AJ25" s="255">
        <v>155988.39000000001</v>
      </c>
      <c r="AK25" s="255"/>
      <c r="AL25" s="255"/>
      <c r="AM25" s="255"/>
      <c r="AN25" s="255"/>
      <c r="AO25" s="255"/>
    </row>
    <row r="26" spans="1:42" ht="31.5" customHeight="1" x14ac:dyDescent="0.25">
      <c r="A26" s="256" t="s">
        <v>205</v>
      </c>
      <c r="B26" s="257" t="s">
        <v>205</v>
      </c>
      <c r="C26" s="257" t="s">
        <v>205</v>
      </c>
      <c r="D26" s="257" t="s">
        <v>205</v>
      </c>
      <c r="E26" s="257" t="s">
        <v>205</v>
      </c>
      <c r="F26" s="257" t="s">
        <v>205</v>
      </c>
      <c r="G26" s="257" t="s">
        <v>205</v>
      </c>
      <c r="H26" s="257" t="s">
        <v>205</v>
      </c>
      <c r="I26" s="258" t="s">
        <v>205</v>
      </c>
      <c r="J26" s="259" t="s">
        <v>17</v>
      </c>
      <c r="K26" s="259"/>
      <c r="L26" s="259"/>
      <c r="M26" s="259" t="s">
        <v>202</v>
      </c>
      <c r="N26" s="259"/>
      <c r="O26" s="259" t="s">
        <v>234</v>
      </c>
      <c r="P26" s="259"/>
      <c r="Q26" s="254" t="s">
        <v>251</v>
      </c>
      <c r="R26" s="254"/>
      <c r="S26" s="254"/>
      <c r="T26" s="254"/>
      <c r="U26" s="254"/>
      <c r="V26" s="254"/>
      <c r="W26" s="254"/>
      <c r="X26" s="254"/>
      <c r="Y26" s="254"/>
      <c r="Z26" s="254"/>
      <c r="AA26" s="254">
        <v>130</v>
      </c>
      <c r="AB26" s="254"/>
      <c r="AC26" s="254"/>
      <c r="AD26" s="254">
        <v>213</v>
      </c>
      <c r="AE26" s="254"/>
      <c r="AF26" s="254"/>
      <c r="AG26" s="254"/>
      <c r="AH26" s="254"/>
      <c r="AI26" s="254"/>
      <c r="AJ26" s="255">
        <v>47108.49</v>
      </c>
      <c r="AK26" s="255"/>
      <c r="AL26" s="255"/>
      <c r="AM26" s="255"/>
      <c r="AN26" s="255"/>
      <c r="AO26" s="255"/>
    </row>
    <row r="27" spans="1:42" ht="67.5" customHeight="1" x14ac:dyDescent="0.25">
      <c r="A27" s="256" t="s">
        <v>262</v>
      </c>
      <c r="B27" s="257"/>
      <c r="C27" s="257"/>
      <c r="D27" s="257"/>
      <c r="E27" s="257"/>
      <c r="F27" s="257"/>
      <c r="G27" s="257"/>
      <c r="H27" s="257"/>
      <c r="I27" s="258"/>
      <c r="J27" s="259" t="s">
        <v>17</v>
      </c>
      <c r="K27" s="259"/>
      <c r="L27" s="259"/>
      <c r="M27" s="259"/>
      <c r="N27" s="259"/>
      <c r="O27" s="259"/>
      <c r="P27" s="259"/>
      <c r="Q27" s="259" t="s">
        <v>235</v>
      </c>
      <c r="R27" s="259"/>
      <c r="S27" s="259"/>
      <c r="T27" s="259"/>
      <c r="U27" s="259"/>
      <c r="V27" s="259"/>
      <c r="W27" s="259"/>
      <c r="X27" s="259"/>
      <c r="Y27" s="259"/>
      <c r="Z27" s="259"/>
      <c r="AA27" s="254">
        <v>111</v>
      </c>
      <c r="AB27" s="254"/>
      <c r="AC27" s="254"/>
      <c r="AD27" s="254">
        <v>211</v>
      </c>
      <c r="AE27" s="254"/>
      <c r="AF27" s="254"/>
      <c r="AG27" s="254"/>
      <c r="AH27" s="254"/>
      <c r="AI27" s="254"/>
      <c r="AJ27" s="255">
        <v>20000</v>
      </c>
      <c r="AK27" s="255"/>
      <c r="AL27" s="255"/>
      <c r="AM27" s="255"/>
      <c r="AN27" s="255"/>
      <c r="AO27" s="255"/>
    </row>
    <row r="28" spans="1:42" ht="31.5" customHeight="1" x14ac:dyDescent="0.25">
      <c r="A28" s="256" t="s">
        <v>205</v>
      </c>
      <c r="B28" s="257" t="s">
        <v>205</v>
      </c>
      <c r="C28" s="257" t="s">
        <v>205</v>
      </c>
      <c r="D28" s="257" t="s">
        <v>205</v>
      </c>
      <c r="E28" s="257" t="s">
        <v>205</v>
      </c>
      <c r="F28" s="257" t="s">
        <v>205</v>
      </c>
      <c r="G28" s="257" t="s">
        <v>205</v>
      </c>
      <c r="H28" s="257" t="s">
        <v>205</v>
      </c>
      <c r="I28" s="258" t="s">
        <v>205</v>
      </c>
      <c r="J28" s="259" t="s">
        <v>17</v>
      </c>
      <c r="K28" s="259"/>
      <c r="L28" s="259"/>
      <c r="M28" s="259" t="s">
        <v>202</v>
      </c>
      <c r="N28" s="259"/>
      <c r="O28" s="259" t="s">
        <v>234</v>
      </c>
      <c r="P28" s="259"/>
      <c r="Q28" s="259" t="s">
        <v>235</v>
      </c>
      <c r="R28" s="259"/>
      <c r="S28" s="259"/>
      <c r="T28" s="259"/>
      <c r="U28" s="259"/>
      <c r="V28" s="259"/>
      <c r="W28" s="259"/>
      <c r="X28" s="259"/>
      <c r="Y28" s="259"/>
      <c r="Z28" s="259"/>
      <c r="AA28" s="254">
        <v>119</v>
      </c>
      <c r="AB28" s="254"/>
      <c r="AC28" s="254"/>
      <c r="AD28" s="254">
        <v>213</v>
      </c>
      <c r="AE28" s="254"/>
      <c r="AF28" s="254"/>
      <c r="AG28" s="254"/>
      <c r="AH28" s="254"/>
      <c r="AI28" s="254"/>
      <c r="AJ28" s="255">
        <v>6040</v>
      </c>
      <c r="AK28" s="255"/>
      <c r="AL28" s="255"/>
      <c r="AM28" s="255"/>
      <c r="AN28" s="255"/>
      <c r="AO28" s="255"/>
    </row>
    <row r="29" spans="1:42" ht="15.6" customHeight="1" x14ac:dyDescent="0.25">
      <c r="A29" s="256" t="s">
        <v>206</v>
      </c>
      <c r="B29" s="257" t="s">
        <v>206</v>
      </c>
      <c r="C29" s="257" t="s">
        <v>206</v>
      </c>
      <c r="D29" s="257" t="s">
        <v>206</v>
      </c>
      <c r="E29" s="257" t="s">
        <v>206</v>
      </c>
      <c r="F29" s="257" t="s">
        <v>206</v>
      </c>
      <c r="G29" s="257" t="s">
        <v>206</v>
      </c>
      <c r="H29" s="257" t="s">
        <v>206</v>
      </c>
      <c r="I29" s="258" t="s">
        <v>206</v>
      </c>
      <c r="J29" s="259" t="s">
        <v>17</v>
      </c>
      <c r="K29" s="259"/>
      <c r="L29" s="259"/>
      <c r="M29" s="259" t="s">
        <v>202</v>
      </c>
      <c r="N29" s="259"/>
      <c r="O29" s="259" t="s">
        <v>234</v>
      </c>
      <c r="P29" s="259"/>
      <c r="Q29" s="259" t="s">
        <v>235</v>
      </c>
      <c r="R29" s="259"/>
      <c r="S29" s="259"/>
      <c r="T29" s="259"/>
      <c r="U29" s="259"/>
      <c r="V29" s="259"/>
      <c r="W29" s="259"/>
      <c r="X29" s="259"/>
      <c r="Y29" s="259"/>
      <c r="Z29" s="259"/>
      <c r="AA29" s="254">
        <v>244</v>
      </c>
      <c r="AB29" s="254"/>
      <c r="AC29" s="254"/>
      <c r="AD29" s="254">
        <v>221</v>
      </c>
      <c r="AE29" s="254"/>
      <c r="AF29" s="254"/>
      <c r="AG29" s="254"/>
      <c r="AH29" s="254"/>
      <c r="AI29" s="254"/>
      <c r="AJ29" s="255">
        <v>6772.7</v>
      </c>
      <c r="AK29" s="255"/>
      <c r="AL29" s="255"/>
      <c r="AM29" s="255"/>
      <c r="AN29" s="255"/>
      <c r="AO29" s="255"/>
    </row>
    <row r="30" spans="1:42" ht="15.6" customHeight="1" x14ac:dyDescent="0.25">
      <c r="A30" s="256" t="s">
        <v>207</v>
      </c>
      <c r="B30" s="257" t="s">
        <v>207</v>
      </c>
      <c r="C30" s="257" t="s">
        <v>207</v>
      </c>
      <c r="D30" s="257" t="s">
        <v>207</v>
      </c>
      <c r="E30" s="257" t="s">
        <v>207</v>
      </c>
      <c r="F30" s="257" t="s">
        <v>207</v>
      </c>
      <c r="G30" s="257" t="s">
        <v>207</v>
      </c>
      <c r="H30" s="257" t="s">
        <v>207</v>
      </c>
      <c r="I30" s="258" t="s">
        <v>207</v>
      </c>
      <c r="J30" s="259" t="s">
        <v>17</v>
      </c>
      <c r="K30" s="259"/>
      <c r="L30" s="259"/>
      <c r="M30" s="259" t="s">
        <v>202</v>
      </c>
      <c r="N30" s="259"/>
      <c r="O30" s="259" t="s">
        <v>234</v>
      </c>
      <c r="P30" s="259"/>
      <c r="Q30" s="259" t="s">
        <v>235</v>
      </c>
      <c r="R30" s="259"/>
      <c r="S30" s="259"/>
      <c r="T30" s="259"/>
      <c r="U30" s="259"/>
      <c r="V30" s="259"/>
      <c r="W30" s="259"/>
      <c r="X30" s="259"/>
      <c r="Y30" s="259"/>
      <c r="Z30" s="259"/>
      <c r="AA30" s="254">
        <v>244</v>
      </c>
      <c r="AB30" s="254"/>
      <c r="AC30" s="254"/>
      <c r="AD30" s="254">
        <v>222</v>
      </c>
      <c r="AE30" s="254"/>
      <c r="AF30" s="254"/>
      <c r="AG30" s="254"/>
      <c r="AH30" s="254"/>
      <c r="AI30" s="254"/>
      <c r="AJ30" s="255">
        <v>0</v>
      </c>
      <c r="AK30" s="255"/>
      <c r="AL30" s="255"/>
      <c r="AM30" s="255"/>
      <c r="AN30" s="255"/>
      <c r="AO30" s="255"/>
    </row>
    <row r="31" spans="1:42" ht="15.75" customHeight="1" x14ac:dyDescent="0.25">
      <c r="A31" s="256" t="s">
        <v>208</v>
      </c>
      <c r="B31" s="257" t="s">
        <v>208</v>
      </c>
      <c r="C31" s="257" t="s">
        <v>208</v>
      </c>
      <c r="D31" s="257" t="s">
        <v>208</v>
      </c>
      <c r="E31" s="257" t="s">
        <v>208</v>
      </c>
      <c r="F31" s="257" t="s">
        <v>208</v>
      </c>
      <c r="G31" s="257" t="s">
        <v>208</v>
      </c>
      <c r="H31" s="257" t="s">
        <v>208</v>
      </c>
      <c r="I31" s="258" t="s">
        <v>208</v>
      </c>
      <c r="J31" s="259" t="s">
        <v>17</v>
      </c>
      <c r="K31" s="259"/>
      <c r="L31" s="259"/>
      <c r="M31" s="259" t="s">
        <v>202</v>
      </c>
      <c r="N31" s="259"/>
      <c r="O31" s="259" t="s">
        <v>234</v>
      </c>
      <c r="P31" s="259"/>
      <c r="Q31" s="259" t="s">
        <v>235</v>
      </c>
      <c r="R31" s="259"/>
      <c r="S31" s="259"/>
      <c r="T31" s="259"/>
      <c r="U31" s="259"/>
      <c r="V31" s="259"/>
      <c r="W31" s="259"/>
      <c r="X31" s="259"/>
      <c r="Y31" s="259"/>
      <c r="Z31" s="259"/>
      <c r="AA31" s="254">
        <v>247</v>
      </c>
      <c r="AB31" s="254"/>
      <c r="AC31" s="254"/>
      <c r="AD31" s="254">
        <v>223</v>
      </c>
      <c r="AE31" s="254"/>
      <c r="AF31" s="254"/>
      <c r="AG31" s="254"/>
      <c r="AH31" s="254"/>
      <c r="AI31" s="254"/>
      <c r="AJ31" s="267">
        <f>AJ32+AJ33</f>
        <v>690869.78</v>
      </c>
      <c r="AK31" s="267"/>
      <c r="AL31" s="267"/>
      <c r="AM31" s="267"/>
      <c r="AN31" s="267"/>
      <c r="AO31" s="267"/>
    </row>
    <row r="32" spans="1:42" ht="16.5" customHeight="1" x14ac:dyDescent="0.25">
      <c r="A32" s="256" t="s">
        <v>209</v>
      </c>
      <c r="B32" s="257" t="s">
        <v>209</v>
      </c>
      <c r="C32" s="257" t="s">
        <v>209</v>
      </c>
      <c r="D32" s="257" t="s">
        <v>209</v>
      </c>
      <c r="E32" s="257" t="s">
        <v>209</v>
      </c>
      <c r="F32" s="257" t="s">
        <v>209</v>
      </c>
      <c r="G32" s="257" t="s">
        <v>209</v>
      </c>
      <c r="H32" s="257" t="s">
        <v>209</v>
      </c>
      <c r="I32" s="258" t="s">
        <v>209</v>
      </c>
      <c r="J32" s="259" t="s">
        <v>17</v>
      </c>
      <c r="K32" s="259"/>
      <c r="L32" s="259"/>
      <c r="M32" s="259" t="s">
        <v>202</v>
      </c>
      <c r="N32" s="259"/>
      <c r="O32" s="259" t="s">
        <v>234</v>
      </c>
      <c r="P32" s="259"/>
      <c r="Q32" s="259" t="s">
        <v>235</v>
      </c>
      <c r="R32" s="259"/>
      <c r="S32" s="259"/>
      <c r="T32" s="259"/>
      <c r="U32" s="259"/>
      <c r="V32" s="259"/>
      <c r="W32" s="259"/>
      <c r="X32" s="259"/>
      <c r="Y32" s="259"/>
      <c r="Z32" s="259"/>
      <c r="AA32" s="254">
        <v>247</v>
      </c>
      <c r="AB32" s="254"/>
      <c r="AC32" s="254"/>
      <c r="AD32" s="254">
        <v>223</v>
      </c>
      <c r="AE32" s="254"/>
      <c r="AF32" s="254"/>
      <c r="AG32" s="254" t="s">
        <v>210</v>
      </c>
      <c r="AH32" s="254"/>
      <c r="AI32" s="254"/>
      <c r="AJ32" s="255">
        <f>433487.64+18055.54</f>
        <v>451543.18</v>
      </c>
      <c r="AK32" s="255"/>
      <c r="AL32" s="255"/>
      <c r="AM32" s="255"/>
      <c r="AN32" s="255"/>
      <c r="AO32" s="255"/>
    </row>
    <row r="33" spans="1:41" ht="29.25" customHeight="1" x14ac:dyDescent="0.25">
      <c r="A33" s="256" t="s">
        <v>211</v>
      </c>
      <c r="B33" s="257" t="s">
        <v>211</v>
      </c>
      <c r="C33" s="257" t="s">
        <v>211</v>
      </c>
      <c r="D33" s="257" t="s">
        <v>211</v>
      </c>
      <c r="E33" s="257" t="s">
        <v>211</v>
      </c>
      <c r="F33" s="257" t="s">
        <v>211</v>
      </c>
      <c r="G33" s="257" t="s">
        <v>211</v>
      </c>
      <c r="H33" s="257" t="s">
        <v>211</v>
      </c>
      <c r="I33" s="258" t="s">
        <v>211</v>
      </c>
      <c r="J33" s="259" t="s">
        <v>17</v>
      </c>
      <c r="K33" s="259"/>
      <c r="L33" s="259"/>
      <c r="M33" s="259" t="s">
        <v>202</v>
      </c>
      <c r="N33" s="259"/>
      <c r="O33" s="259" t="s">
        <v>234</v>
      </c>
      <c r="P33" s="259"/>
      <c r="Q33" s="259" t="s">
        <v>235</v>
      </c>
      <c r="R33" s="259"/>
      <c r="S33" s="259"/>
      <c r="T33" s="259"/>
      <c r="U33" s="259"/>
      <c r="V33" s="259"/>
      <c r="W33" s="259"/>
      <c r="X33" s="259"/>
      <c r="Y33" s="259"/>
      <c r="Z33" s="259"/>
      <c r="AA33" s="254">
        <v>247</v>
      </c>
      <c r="AB33" s="254"/>
      <c r="AC33" s="254"/>
      <c r="AD33" s="254">
        <v>223</v>
      </c>
      <c r="AE33" s="254"/>
      <c r="AF33" s="254"/>
      <c r="AG33" s="254" t="s">
        <v>212</v>
      </c>
      <c r="AH33" s="254"/>
      <c r="AI33" s="254"/>
      <c r="AJ33" s="255">
        <v>239326.6</v>
      </c>
      <c r="AK33" s="255"/>
      <c r="AL33" s="255"/>
      <c r="AM33" s="255"/>
      <c r="AN33" s="255"/>
      <c r="AO33" s="255"/>
    </row>
    <row r="34" spans="1:41" ht="45.6" customHeight="1" x14ac:dyDescent="0.25">
      <c r="A34" s="256" t="s">
        <v>244</v>
      </c>
      <c r="B34" s="257" t="s">
        <v>213</v>
      </c>
      <c r="C34" s="257" t="s">
        <v>213</v>
      </c>
      <c r="D34" s="257" t="s">
        <v>213</v>
      </c>
      <c r="E34" s="257" t="s">
        <v>213</v>
      </c>
      <c r="F34" s="257" t="s">
        <v>213</v>
      </c>
      <c r="G34" s="257" t="s">
        <v>213</v>
      </c>
      <c r="H34" s="257" t="s">
        <v>213</v>
      </c>
      <c r="I34" s="258" t="s">
        <v>213</v>
      </c>
      <c r="J34" s="259" t="s">
        <v>17</v>
      </c>
      <c r="K34" s="259"/>
      <c r="L34" s="259"/>
      <c r="M34" s="259" t="s">
        <v>202</v>
      </c>
      <c r="N34" s="259"/>
      <c r="O34" s="259" t="s">
        <v>234</v>
      </c>
      <c r="P34" s="259"/>
      <c r="Q34" s="259" t="s">
        <v>235</v>
      </c>
      <c r="R34" s="259"/>
      <c r="S34" s="259"/>
      <c r="T34" s="259"/>
      <c r="U34" s="259"/>
      <c r="V34" s="259"/>
      <c r="W34" s="259"/>
      <c r="X34" s="259"/>
      <c r="Y34" s="259"/>
      <c r="Z34" s="259"/>
      <c r="AA34" s="254">
        <v>244</v>
      </c>
      <c r="AB34" s="254"/>
      <c r="AC34" s="254"/>
      <c r="AD34" s="254">
        <v>223</v>
      </c>
      <c r="AE34" s="254"/>
      <c r="AF34" s="254"/>
      <c r="AG34" s="254" t="s">
        <v>214</v>
      </c>
      <c r="AH34" s="254"/>
      <c r="AI34" s="254"/>
      <c r="AJ34" s="267">
        <v>55588.31</v>
      </c>
      <c r="AK34" s="267"/>
      <c r="AL34" s="267"/>
      <c r="AM34" s="267"/>
      <c r="AN34" s="267"/>
      <c r="AO34" s="267"/>
    </row>
    <row r="35" spans="1:41" ht="15.75" customHeight="1" x14ac:dyDescent="0.25">
      <c r="A35" s="256" t="s">
        <v>215</v>
      </c>
      <c r="B35" s="257" t="s">
        <v>215</v>
      </c>
      <c r="C35" s="257" t="s">
        <v>215</v>
      </c>
      <c r="D35" s="257" t="s">
        <v>215</v>
      </c>
      <c r="E35" s="257" t="s">
        <v>215</v>
      </c>
      <c r="F35" s="257" t="s">
        <v>215</v>
      </c>
      <c r="G35" s="257" t="s">
        <v>215</v>
      </c>
      <c r="H35" s="257" t="s">
        <v>215</v>
      </c>
      <c r="I35" s="258" t="s">
        <v>215</v>
      </c>
      <c r="J35" s="259" t="s">
        <v>17</v>
      </c>
      <c r="K35" s="259"/>
      <c r="L35" s="259"/>
      <c r="M35" s="259" t="s">
        <v>202</v>
      </c>
      <c r="N35" s="259"/>
      <c r="O35" s="259" t="s">
        <v>234</v>
      </c>
      <c r="P35" s="259"/>
      <c r="Q35" s="259" t="s">
        <v>235</v>
      </c>
      <c r="R35" s="259"/>
      <c r="S35" s="259"/>
      <c r="T35" s="259"/>
      <c r="U35" s="259"/>
      <c r="V35" s="259"/>
      <c r="W35" s="259"/>
      <c r="X35" s="259"/>
      <c r="Y35" s="259"/>
      <c r="Z35" s="259"/>
      <c r="AA35" s="254">
        <v>244</v>
      </c>
      <c r="AB35" s="254"/>
      <c r="AC35" s="254"/>
      <c r="AD35" s="254">
        <v>223</v>
      </c>
      <c r="AE35" s="254"/>
      <c r="AF35" s="254"/>
      <c r="AG35" s="254" t="s">
        <v>216</v>
      </c>
      <c r="AH35" s="254"/>
      <c r="AI35" s="254"/>
      <c r="AJ35" s="255">
        <v>0</v>
      </c>
      <c r="AK35" s="255"/>
      <c r="AL35" s="255"/>
      <c r="AM35" s="255"/>
      <c r="AN35" s="255"/>
      <c r="AO35" s="255"/>
    </row>
    <row r="36" spans="1:41" ht="28.5" customHeight="1" x14ac:dyDescent="0.25">
      <c r="A36" s="256" t="s">
        <v>217</v>
      </c>
      <c r="B36" s="257" t="s">
        <v>217</v>
      </c>
      <c r="C36" s="257" t="s">
        <v>217</v>
      </c>
      <c r="D36" s="257" t="s">
        <v>217</v>
      </c>
      <c r="E36" s="257" t="s">
        <v>217</v>
      </c>
      <c r="F36" s="257" t="s">
        <v>217</v>
      </c>
      <c r="G36" s="257" t="s">
        <v>217</v>
      </c>
      <c r="H36" s="257" t="s">
        <v>217</v>
      </c>
      <c r="I36" s="258" t="s">
        <v>217</v>
      </c>
      <c r="J36" s="259" t="s">
        <v>17</v>
      </c>
      <c r="K36" s="259"/>
      <c r="L36" s="259"/>
      <c r="M36" s="259" t="s">
        <v>202</v>
      </c>
      <c r="N36" s="259"/>
      <c r="O36" s="259" t="s">
        <v>234</v>
      </c>
      <c r="P36" s="259"/>
      <c r="Q36" s="259" t="s">
        <v>235</v>
      </c>
      <c r="R36" s="259"/>
      <c r="S36" s="259"/>
      <c r="T36" s="259"/>
      <c r="U36" s="259"/>
      <c r="V36" s="259"/>
      <c r="W36" s="259"/>
      <c r="X36" s="259"/>
      <c r="Y36" s="259"/>
      <c r="Z36" s="259"/>
      <c r="AA36" s="254">
        <v>244</v>
      </c>
      <c r="AB36" s="254"/>
      <c r="AC36" s="254"/>
      <c r="AD36" s="254">
        <v>224</v>
      </c>
      <c r="AE36" s="254"/>
      <c r="AF36" s="254"/>
      <c r="AG36" s="254"/>
      <c r="AH36" s="254"/>
      <c r="AI36" s="254"/>
      <c r="AJ36" s="255">
        <v>0</v>
      </c>
      <c r="AK36" s="255"/>
      <c r="AL36" s="255"/>
      <c r="AM36" s="255"/>
      <c r="AN36" s="255"/>
      <c r="AO36" s="255"/>
    </row>
    <row r="37" spans="1:41" ht="28.5" customHeight="1" x14ac:dyDescent="0.25">
      <c r="A37" s="256" t="s">
        <v>218</v>
      </c>
      <c r="B37" s="257" t="s">
        <v>218</v>
      </c>
      <c r="C37" s="257" t="s">
        <v>218</v>
      </c>
      <c r="D37" s="257" t="s">
        <v>218</v>
      </c>
      <c r="E37" s="257" t="s">
        <v>218</v>
      </c>
      <c r="F37" s="257" t="s">
        <v>218</v>
      </c>
      <c r="G37" s="257" t="s">
        <v>218</v>
      </c>
      <c r="H37" s="257" t="s">
        <v>218</v>
      </c>
      <c r="I37" s="258" t="s">
        <v>218</v>
      </c>
      <c r="J37" s="259" t="s">
        <v>17</v>
      </c>
      <c r="K37" s="259"/>
      <c r="L37" s="259"/>
      <c r="M37" s="259" t="s">
        <v>202</v>
      </c>
      <c r="N37" s="259"/>
      <c r="O37" s="259" t="s">
        <v>234</v>
      </c>
      <c r="P37" s="259"/>
      <c r="Q37" s="259" t="s">
        <v>235</v>
      </c>
      <c r="R37" s="259"/>
      <c r="S37" s="259"/>
      <c r="T37" s="259"/>
      <c r="U37" s="259"/>
      <c r="V37" s="259"/>
      <c r="W37" s="259"/>
      <c r="X37" s="259"/>
      <c r="Y37" s="259"/>
      <c r="Z37" s="259"/>
      <c r="AA37" s="254">
        <v>244</v>
      </c>
      <c r="AB37" s="254"/>
      <c r="AC37" s="254"/>
      <c r="AD37" s="254">
        <v>225</v>
      </c>
      <c r="AE37" s="254"/>
      <c r="AF37" s="254"/>
      <c r="AG37" s="254"/>
      <c r="AH37" s="254"/>
      <c r="AI37" s="254"/>
      <c r="AJ37" s="255">
        <v>637867.43999999994</v>
      </c>
      <c r="AK37" s="255"/>
      <c r="AL37" s="255"/>
      <c r="AM37" s="255"/>
      <c r="AN37" s="255"/>
      <c r="AO37" s="255"/>
    </row>
    <row r="38" spans="1:41" ht="15.75" customHeight="1" x14ac:dyDescent="0.25">
      <c r="A38" s="256" t="s">
        <v>219</v>
      </c>
      <c r="B38" s="257" t="s">
        <v>219</v>
      </c>
      <c r="C38" s="257" t="s">
        <v>219</v>
      </c>
      <c r="D38" s="257" t="s">
        <v>219</v>
      </c>
      <c r="E38" s="257" t="s">
        <v>219</v>
      </c>
      <c r="F38" s="257" t="s">
        <v>219</v>
      </c>
      <c r="G38" s="257" t="s">
        <v>219</v>
      </c>
      <c r="H38" s="257" t="s">
        <v>219</v>
      </c>
      <c r="I38" s="258" t="s">
        <v>219</v>
      </c>
      <c r="J38" s="259" t="s">
        <v>17</v>
      </c>
      <c r="K38" s="259"/>
      <c r="L38" s="259"/>
      <c r="M38" s="259" t="s">
        <v>202</v>
      </c>
      <c r="N38" s="259"/>
      <c r="O38" s="259" t="s">
        <v>234</v>
      </c>
      <c r="P38" s="259"/>
      <c r="Q38" s="259" t="s">
        <v>235</v>
      </c>
      <c r="R38" s="259"/>
      <c r="S38" s="259"/>
      <c r="T38" s="259"/>
      <c r="U38" s="259"/>
      <c r="V38" s="259"/>
      <c r="W38" s="259"/>
      <c r="X38" s="259"/>
      <c r="Y38" s="259"/>
      <c r="Z38" s="259"/>
      <c r="AA38" s="254">
        <v>244</v>
      </c>
      <c r="AB38" s="254"/>
      <c r="AC38" s="254"/>
      <c r="AD38" s="254">
        <v>226</v>
      </c>
      <c r="AE38" s="254"/>
      <c r="AF38" s="254"/>
      <c r="AG38" s="254"/>
      <c r="AH38" s="254"/>
      <c r="AI38" s="254"/>
      <c r="AJ38" s="255">
        <v>117271</v>
      </c>
      <c r="AK38" s="255"/>
      <c r="AL38" s="255"/>
      <c r="AM38" s="255"/>
      <c r="AN38" s="255"/>
      <c r="AO38" s="255"/>
    </row>
    <row r="39" spans="1:41" ht="15.75" customHeight="1" x14ac:dyDescent="0.25">
      <c r="A39" s="256" t="s">
        <v>246</v>
      </c>
      <c r="B39" s="257" t="s">
        <v>220</v>
      </c>
      <c r="C39" s="257" t="s">
        <v>220</v>
      </c>
      <c r="D39" s="257" t="s">
        <v>220</v>
      </c>
      <c r="E39" s="257" t="s">
        <v>220</v>
      </c>
      <c r="F39" s="257" t="s">
        <v>220</v>
      </c>
      <c r="G39" s="257" t="s">
        <v>220</v>
      </c>
      <c r="H39" s="257" t="s">
        <v>220</v>
      </c>
      <c r="I39" s="258" t="s">
        <v>220</v>
      </c>
      <c r="J39" s="268" t="s">
        <v>17</v>
      </c>
      <c r="K39" s="269"/>
      <c r="L39" s="270"/>
      <c r="M39" s="268" t="s">
        <v>202</v>
      </c>
      <c r="N39" s="270"/>
      <c r="O39" s="259" t="s">
        <v>234</v>
      </c>
      <c r="P39" s="259"/>
      <c r="Q39" s="259" t="s">
        <v>235</v>
      </c>
      <c r="R39" s="259"/>
      <c r="S39" s="259"/>
      <c r="T39" s="259"/>
      <c r="U39" s="259"/>
      <c r="V39" s="259"/>
      <c r="W39" s="259"/>
      <c r="X39" s="259"/>
      <c r="Y39" s="259"/>
      <c r="Z39" s="259"/>
      <c r="AA39" s="256">
        <v>851</v>
      </c>
      <c r="AB39" s="257"/>
      <c r="AC39" s="258"/>
      <c r="AD39" s="256">
        <v>291</v>
      </c>
      <c r="AE39" s="257"/>
      <c r="AF39" s="258"/>
      <c r="AG39" s="256"/>
      <c r="AH39" s="257"/>
      <c r="AI39" s="258"/>
      <c r="AJ39" s="271">
        <v>5694</v>
      </c>
      <c r="AK39" s="272"/>
      <c r="AL39" s="272"/>
      <c r="AM39" s="272"/>
      <c r="AN39" s="272"/>
      <c r="AO39" s="273"/>
    </row>
    <row r="40" spans="1:41" ht="15.75" customHeight="1" x14ac:dyDescent="0.25">
      <c r="A40" s="256" t="s">
        <v>220</v>
      </c>
      <c r="B40" s="257" t="s">
        <v>220</v>
      </c>
      <c r="C40" s="257" t="s">
        <v>220</v>
      </c>
      <c r="D40" s="257" t="s">
        <v>220</v>
      </c>
      <c r="E40" s="257" t="s">
        <v>220</v>
      </c>
      <c r="F40" s="257" t="s">
        <v>220</v>
      </c>
      <c r="G40" s="257" t="s">
        <v>220</v>
      </c>
      <c r="H40" s="257" t="s">
        <v>220</v>
      </c>
      <c r="I40" s="258" t="s">
        <v>220</v>
      </c>
      <c r="J40" s="268" t="s">
        <v>17</v>
      </c>
      <c r="K40" s="269"/>
      <c r="L40" s="270"/>
      <c r="M40" s="268" t="s">
        <v>202</v>
      </c>
      <c r="N40" s="270"/>
      <c r="O40" s="259" t="s">
        <v>234</v>
      </c>
      <c r="P40" s="259"/>
      <c r="Q40" s="259" t="s">
        <v>235</v>
      </c>
      <c r="R40" s="259"/>
      <c r="S40" s="259"/>
      <c r="T40" s="259"/>
      <c r="U40" s="259"/>
      <c r="V40" s="259"/>
      <c r="W40" s="259"/>
      <c r="X40" s="259"/>
      <c r="Y40" s="259"/>
      <c r="Z40" s="259"/>
      <c r="AA40" s="256">
        <v>852</v>
      </c>
      <c r="AB40" s="257"/>
      <c r="AC40" s="258"/>
      <c r="AD40" s="256">
        <v>292</v>
      </c>
      <c r="AE40" s="257"/>
      <c r="AF40" s="258"/>
      <c r="AG40" s="256"/>
      <c r="AH40" s="257"/>
      <c r="AI40" s="258"/>
      <c r="AJ40" s="271">
        <v>0</v>
      </c>
      <c r="AK40" s="272"/>
      <c r="AL40" s="272"/>
      <c r="AM40" s="272"/>
      <c r="AN40" s="272"/>
      <c r="AO40" s="273"/>
    </row>
    <row r="41" spans="1:41" ht="15.75" customHeight="1" x14ac:dyDescent="0.25">
      <c r="A41" s="256" t="s">
        <v>220</v>
      </c>
      <c r="B41" s="257" t="s">
        <v>220</v>
      </c>
      <c r="C41" s="257" t="s">
        <v>220</v>
      </c>
      <c r="D41" s="257" t="s">
        <v>220</v>
      </c>
      <c r="E41" s="257" t="s">
        <v>220</v>
      </c>
      <c r="F41" s="257" t="s">
        <v>220</v>
      </c>
      <c r="G41" s="257" t="s">
        <v>220</v>
      </c>
      <c r="H41" s="257" t="s">
        <v>220</v>
      </c>
      <c r="I41" s="258" t="s">
        <v>220</v>
      </c>
      <c r="J41" s="259" t="s">
        <v>17</v>
      </c>
      <c r="K41" s="259"/>
      <c r="L41" s="259"/>
      <c r="M41" s="259" t="s">
        <v>202</v>
      </c>
      <c r="N41" s="259"/>
      <c r="O41" s="259" t="s">
        <v>234</v>
      </c>
      <c r="P41" s="259"/>
      <c r="Q41" s="259" t="s">
        <v>235</v>
      </c>
      <c r="R41" s="259"/>
      <c r="S41" s="259"/>
      <c r="T41" s="259"/>
      <c r="U41" s="259"/>
      <c r="V41" s="259"/>
      <c r="W41" s="259"/>
      <c r="X41" s="259"/>
      <c r="Y41" s="259"/>
      <c r="Z41" s="259"/>
      <c r="AA41" s="254">
        <v>853</v>
      </c>
      <c r="AB41" s="254"/>
      <c r="AC41" s="254"/>
      <c r="AD41" s="254">
        <v>292</v>
      </c>
      <c r="AE41" s="254"/>
      <c r="AF41" s="254"/>
      <c r="AG41" s="254"/>
      <c r="AH41" s="254"/>
      <c r="AI41" s="254"/>
      <c r="AJ41" s="255">
        <v>100</v>
      </c>
      <c r="AK41" s="255"/>
      <c r="AL41" s="255"/>
      <c r="AM41" s="255"/>
      <c r="AN41" s="255"/>
      <c r="AO41" s="255"/>
    </row>
    <row r="42" spans="1:41" ht="28.5" customHeight="1" x14ac:dyDescent="0.25">
      <c r="A42" s="256" t="s">
        <v>221</v>
      </c>
      <c r="B42" s="257" t="s">
        <v>221</v>
      </c>
      <c r="C42" s="257" t="s">
        <v>221</v>
      </c>
      <c r="D42" s="257" t="s">
        <v>221</v>
      </c>
      <c r="E42" s="257" t="s">
        <v>221</v>
      </c>
      <c r="F42" s="257" t="s">
        <v>221</v>
      </c>
      <c r="G42" s="257" t="s">
        <v>221</v>
      </c>
      <c r="H42" s="257" t="s">
        <v>221</v>
      </c>
      <c r="I42" s="258" t="s">
        <v>221</v>
      </c>
      <c r="J42" s="259" t="s">
        <v>17</v>
      </c>
      <c r="K42" s="259"/>
      <c r="L42" s="259"/>
      <c r="M42" s="259" t="s">
        <v>202</v>
      </c>
      <c r="N42" s="259"/>
      <c r="O42" s="259" t="s">
        <v>234</v>
      </c>
      <c r="P42" s="259"/>
      <c r="Q42" s="259" t="s">
        <v>235</v>
      </c>
      <c r="R42" s="259"/>
      <c r="S42" s="259"/>
      <c r="T42" s="259"/>
      <c r="U42" s="259"/>
      <c r="V42" s="259"/>
      <c r="W42" s="259"/>
      <c r="X42" s="259"/>
      <c r="Y42" s="259"/>
      <c r="Z42" s="259"/>
      <c r="AA42" s="254">
        <v>244</v>
      </c>
      <c r="AB42" s="254"/>
      <c r="AC42" s="254"/>
      <c r="AD42" s="254">
        <v>340</v>
      </c>
      <c r="AE42" s="254"/>
      <c r="AF42" s="254"/>
      <c r="AG42" s="254"/>
      <c r="AH42" s="254"/>
      <c r="AI42" s="254"/>
      <c r="AJ42" s="267">
        <f>AJ43+AJ44+AJ46+AJ45</f>
        <v>5978286.6999999993</v>
      </c>
      <c r="AK42" s="267"/>
      <c r="AL42" s="267"/>
      <c r="AM42" s="267"/>
      <c r="AN42" s="267"/>
      <c r="AO42" s="267"/>
    </row>
    <row r="43" spans="1:41" ht="15.75" customHeight="1" x14ac:dyDescent="0.25">
      <c r="A43" s="256" t="s">
        <v>223</v>
      </c>
      <c r="B43" s="257" t="s">
        <v>222</v>
      </c>
      <c r="C43" s="257" t="s">
        <v>222</v>
      </c>
      <c r="D43" s="257" t="s">
        <v>222</v>
      </c>
      <c r="E43" s="257" t="s">
        <v>222</v>
      </c>
      <c r="F43" s="257" t="s">
        <v>222</v>
      </c>
      <c r="G43" s="257" t="s">
        <v>222</v>
      </c>
      <c r="H43" s="257" t="s">
        <v>222</v>
      </c>
      <c r="I43" s="258" t="s">
        <v>222</v>
      </c>
      <c r="J43" s="259" t="s">
        <v>17</v>
      </c>
      <c r="K43" s="259"/>
      <c r="L43" s="259"/>
      <c r="M43" s="259" t="s">
        <v>202</v>
      </c>
      <c r="N43" s="259"/>
      <c r="O43" s="259" t="s">
        <v>234</v>
      </c>
      <c r="P43" s="259"/>
      <c r="Q43" s="259" t="s">
        <v>235</v>
      </c>
      <c r="R43" s="259"/>
      <c r="S43" s="259"/>
      <c r="T43" s="259"/>
      <c r="U43" s="259"/>
      <c r="V43" s="259"/>
      <c r="W43" s="259"/>
      <c r="X43" s="259"/>
      <c r="Y43" s="259"/>
      <c r="Z43" s="259"/>
      <c r="AA43" s="254">
        <v>244</v>
      </c>
      <c r="AB43" s="254"/>
      <c r="AC43" s="254"/>
      <c r="AD43" s="254">
        <v>342</v>
      </c>
      <c r="AE43" s="254"/>
      <c r="AF43" s="254"/>
      <c r="AG43" s="254"/>
      <c r="AH43" s="254"/>
      <c r="AI43" s="254"/>
      <c r="AJ43" s="255">
        <v>41992</v>
      </c>
      <c r="AK43" s="255"/>
      <c r="AL43" s="255"/>
      <c r="AM43" s="255"/>
      <c r="AN43" s="255"/>
      <c r="AO43" s="255"/>
    </row>
    <row r="44" spans="1:41" ht="15.75" customHeight="1" x14ac:dyDescent="0.25">
      <c r="A44" s="256" t="s">
        <v>253</v>
      </c>
      <c r="B44" s="257" t="s">
        <v>222</v>
      </c>
      <c r="C44" s="257" t="s">
        <v>222</v>
      </c>
      <c r="D44" s="257" t="s">
        <v>222</v>
      </c>
      <c r="E44" s="257" t="s">
        <v>222</v>
      </c>
      <c r="F44" s="257" t="s">
        <v>222</v>
      </c>
      <c r="G44" s="257" t="s">
        <v>222</v>
      </c>
      <c r="H44" s="257" t="s">
        <v>222</v>
      </c>
      <c r="I44" s="258" t="s">
        <v>222</v>
      </c>
      <c r="J44" s="259" t="s">
        <v>17</v>
      </c>
      <c r="K44" s="259"/>
      <c r="L44" s="259"/>
      <c r="M44" s="259" t="s">
        <v>202</v>
      </c>
      <c r="N44" s="259"/>
      <c r="O44" s="259" t="s">
        <v>234</v>
      </c>
      <c r="P44" s="259"/>
      <c r="Q44" s="259" t="s">
        <v>235</v>
      </c>
      <c r="R44" s="259"/>
      <c r="S44" s="259"/>
      <c r="T44" s="259"/>
      <c r="U44" s="259"/>
      <c r="V44" s="259"/>
      <c r="W44" s="259"/>
      <c r="X44" s="259"/>
      <c r="Y44" s="259"/>
      <c r="Z44" s="259"/>
      <c r="AA44" s="254">
        <v>244</v>
      </c>
      <c r="AB44" s="254"/>
      <c r="AC44" s="254"/>
      <c r="AD44" s="254">
        <v>343</v>
      </c>
      <c r="AE44" s="254"/>
      <c r="AF44" s="254"/>
      <c r="AG44" s="254"/>
      <c r="AH44" s="254"/>
      <c r="AI44" s="254"/>
      <c r="AJ44" s="255">
        <v>0</v>
      </c>
      <c r="AK44" s="255"/>
      <c r="AL44" s="255"/>
      <c r="AM44" s="255"/>
      <c r="AN44" s="255"/>
      <c r="AO44" s="255"/>
    </row>
    <row r="45" spans="1:41" ht="75" customHeight="1" x14ac:dyDescent="0.25">
      <c r="A45" s="256" t="s">
        <v>240</v>
      </c>
      <c r="B45" s="257" t="s">
        <v>223</v>
      </c>
      <c r="C45" s="257" t="s">
        <v>223</v>
      </c>
      <c r="D45" s="257" t="s">
        <v>223</v>
      </c>
      <c r="E45" s="257" t="s">
        <v>223</v>
      </c>
      <c r="F45" s="257" t="s">
        <v>223</v>
      </c>
      <c r="G45" s="257" t="s">
        <v>223</v>
      </c>
      <c r="H45" s="257" t="s">
        <v>223</v>
      </c>
      <c r="I45" s="258" t="s">
        <v>223</v>
      </c>
      <c r="J45" s="259" t="s">
        <v>17</v>
      </c>
      <c r="K45" s="259"/>
      <c r="L45" s="259"/>
      <c r="M45" s="259" t="s">
        <v>202</v>
      </c>
      <c r="N45" s="259"/>
      <c r="O45" s="259" t="s">
        <v>234</v>
      </c>
      <c r="P45" s="259"/>
      <c r="Q45" s="259" t="s">
        <v>235</v>
      </c>
      <c r="R45" s="259"/>
      <c r="S45" s="259"/>
      <c r="T45" s="259"/>
      <c r="U45" s="259"/>
      <c r="V45" s="259"/>
      <c r="W45" s="259"/>
      <c r="X45" s="259"/>
      <c r="Y45" s="259"/>
      <c r="Z45" s="259"/>
      <c r="AA45" s="254">
        <v>244</v>
      </c>
      <c r="AB45" s="254"/>
      <c r="AC45" s="254"/>
      <c r="AD45" s="254">
        <v>342</v>
      </c>
      <c r="AE45" s="254"/>
      <c r="AF45" s="254"/>
      <c r="AG45" s="254"/>
      <c r="AH45" s="254"/>
      <c r="AI45" s="254"/>
      <c r="AJ45" s="255">
        <v>5198284.43</v>
      </c>
      <c r="AK45" s="255"/>
      <c r="AL45" s="255"/>
      <c r="AM45" s="255"/>
      <c r="AN45" s="255"/>
      <c r="AO45" s="255"/>
    </row>
    <row r="46" spans="1:41" ht="15.75" customHeight="1" x14ac:dyDescent="0.25">
      <c r="A46" s="256" t="s">
        <v>220</v>
      </c>
      <c r="B46" s="257" t="s">
        <v>224</v>
      </c>
      <c r="C46" s="257" t="s">
        <v>224</v>
      </c>
      <c r="D46" s="257" t="s">
        <v>224</v>
      </c>
      <c r="E46" s="257" t="s">
        <v>224</v>
      </c>
      <c r="F46" s="257" t="s">
        <v>224</v>
      </c>
      <c r="G46" s="257" t="s">
        <v>224</v>
      </c>
      <c r="H46" s="257" t="s">
        <v>224</v>
      </c>
      <c r="I46" s="258" t="s">
        <v>224</v>
      </c>
      <c r="J46" s="259" t="s">
        <v>17</v>
      </c>
      <c r="K46" s="259"/>
      <c r="L46" s="259"/>
      <c r="M46" s="259" t="s">
        <v>202</v>
      </c>
      <c r="N46" s="259"/>
      <c r="O46" s="259" t="s">
        <v>234</v>
      </c>
      <c r="P46" s="259"/>
      <c r="Q46" s="259" t="s">
        <v>235</v>
      </c>
      <c r="R46" s="259"/>
      <c r="S46" s="259"/>
      <c r="T46" s="259"/>
      <c r="U46" s="259"/>
      <c r="V46" s="259"/>
      <c r="W46" s="259"/>
      <c r="X46" s="259"/>
      <c r="Y46" s="259"/>
      <c r="Z46" s="259"/>
      <c r="AA46" s="254">
        <v>244</v>
      </c>
      <c r="AB46" s="254"/>
      <c r="AC46" s="254"/>
      <c r="AD46" s="254">
        <v>346</v>
      </c>
      <c r="AE46" s="254"/>
      <c r="AF46" s="254"/>
      <c r="AG46" s="254"/>
      <c r="AH46" s="254"/>
      <c r="AI46" s="254"/>
      <c r="AJ46" s="255">
        <v>738010.27</v>
      </c>
      <c r="AK46" s="255"/>
      <c r="AL46" s="255"/>
      <c r="AM46" s="255"/>
      <c r="AN46" s="255"/>
      <c r="AO46" s="255"/>
    </row>
    <row r="47" spans="1:41" ht="18.600000000000001" customHeight="1" x14ac:dyDescent="0.25">
      <c r="A47" s="254" t="s">
        <v>225</v>
      </c>
      <c r="B47" s="254"/>
      <c r="C47" s="254"/>
      <c r="D47" s="254"/>
      <c r="E47" s="254"/>
      <c r="F47" s="254"/>
      <c r="G47" s="254"/>
      <c r="H47" s="254"/>
      <c r="I47" s="254"/>
      <c r="J47" s="259"/>
      <c r="K47" s="259"/>
      <c r="L47" s="259"/>
      <c r="M47" s="259"/>
      <c r="N47" s="259"/>
      <c r="O47" s="259"/>
      <c r="P47" s="259"/>
      <c r="Q47" s="254"/>
      <c r="R47" s="254"/>
      <c r="S47" s="254"/>
      <c r="T47" s="254"/>
      <c r="U47" s="254"/>
      <c r="V47" s="254"/>
      <c r="W47" s="254"/>
      <c r="X47" s="254"/>
      <c r="Y47" s="254"/>
      <c r="Z47" s="254"/>
      <c r="AA47" s="254"/>
      <c r="AB47" s="254"/>
      <c r="AC47" s="254"/>
      <c r="AD47" s="254"/>
      <c r="AE47" s="254"/>
      <c r="AF47" s="254"/>
      <c r="AG47" s="254"/>
      <c r="AH47" s="254"/>
      <c r="AI47" s="254"/>
      <c r="AJ47" s="255">
        <f>AJ48+AJ49+AJ50</f>
        <v>0</v>
      </c>
      <c r="AK47" s="255"/>
      <c r="AL47" s="255"/>
      <c r="AM47" s="255"/>
      <c r="AN47" s="255"/>
      <c r="AO47" s="255"/>
    </row>
    <row r="48" spans="1:41" ht="27.75" customHeight="1" x14ac:dyDescent="0.25">
      <c r="A48" s="256" t="s">
        <v>219</v>
      </c>
      <c r="B48" s="257" t="s">
        <v>218</v>
      </c>
      <c r="C48" s="257" t="s">
        <v>218</v>
      </c>
      <c r="D48" s="257" t="s">
        <v>218</v>
      </c>
      <c r="E48" s="257" t="s">
        <v>218</v>
      </c>
      <c r="F48" s="257" t="s">
        <v>218</v>
      </c>
      <c r="G48" s="257" t="s">
        <v>218</v>
      </c>
      <c r="H48" s="257" t="s">
        <v>218</v>
      </c>
      <c r="I48" s="258" t="s">
        <v>218</v>
      </c>
      <c r="J48" s="259" t="s">
        <v>17</v>
      </c>
      <c r="K48" s="259"/>
      <c r="L48" s="259"/>
      <c r="M48" s="259" t="s">
        <v>202</v>
      </c>
      <c r="N48" s="259"/>
      <c r="O48" s="259" t="s">
        <v>234</v>
      </c>
      <c r="P48" s="259"/>
      <c r="Q48" s="259" t="s">
        <v>235</v>
      </c>
      <c r="R48" s="259"/>
      <c r="S48" s="259"/>
      <c r="T48" s="259"/>
      <c r="U48" s="259"/>
      <c r="V48" s="259"/>
      <c r="W48" s="259"/>
      <c r="X48" s="259"/>
      <c r="Y48" s="259"/>
      <c r="Z48" s="259"/>
      <c r="AA48" s="254">
        <v>244</v>
      </c>
      <c r="AB48" s="254"/>
      <c r="AC48" s="254"/>
      <c r="AD48" s="254">
        <v>226</v>
      </c>
      <c r="AE48" s="254"/>
      <c r="AF48" s="254"/>
      <c r="AG48" s="254"/>
      <c r="AH48" s="254"/>
      <c r="AI48" s="254"/>
      <c r="AJ48" s="267">
        <v>0</v>
      </c>
      <c r="AK48" s="267"/>
      <c r="AL48" s="267"/>
      <c r="AM48" s="267"/>
      <c r="AN48" s="267"/>
      <c r="AO48" s="267"/>
    </row>
    <row r="49" spans="1:41" ht="27.75" customHeight="1" x14ac:dyDescent="0.25">
      <c r="A49" s="256" t="s">
        <v>226</v>
      </c>
      <c r="B49" s="257" t="s">
        <v>218</v>
      </c>
      <c r="C49" s="257" t="s">
        <v>218</v>
      </c>
      <c r="D49" s="257" t="s">
        <v>218</v>
      </c>
      <c r="E49" s="257" t="s">
        <v>218</v>
      </c>
      <c r="F49" s="257" t="s">
        <v>218</v>
      </c>
      <c r="G49" s="257" t="s">
        <v>218</v>
      </c>
      <c r="H49" s="257" t="s">
        <v>218</v>
      </c>
      <c r="I49" s="258" t="s">
        <v>218</v>
      </c>
      <c r="J49" s="259" t="s">
        <v>17</v>
      </c>
      <c r="K49" s="259"/>
      <c r="L49" s="259"/>
      <c r="M49" s="259" t="s">
        <v>202</v>
      </c>
      <c r="N49" s="259"/>
      <c r="O49" s="259" t="s">
        <v>234</v>
      </c>
      <c r="P49" s="259"/>
      <c r="Q49" s="259" t="s">
        <v>235</v>
      </c>
      <c r="R49" s="259"/>
      <c r="S49" s="259"/>
      <c r="T49" s="259"/>
      <c r="U49" s="259"/>
      <c r="V49" s="259"/>
      <c r="W49" s="259"/>
      <c r="X49" s="259"/>
      <c r="Y49" s="259"/>
      <c r="Z49" s="259"/>
      <c r="AA49" s="254">
        <v>244</v>
      </c>
      <c r="AB49" s="254"/>
      <c r="AC49" s="254"/>
      <c r="AD49" s="254">
        <v>225</v>
      </c>
      <c r="AE49" s="254"/>
      <c r="AF49" s="254"/>
      <c r="AG49" s="256"/>
      <c r="AH49" s="257"/>
      <c r="AI49" s="258"/>
      <c r="AJ49" s="271">
        <v>0</v>
      </c>
      <c r="AK49" s="272"/>
      <c r="AL49" s="272"/>
      <c r="AM49" s="272"/>
      <c r="AN49" s="272"/>
      <c r="AO49" s="273"/>
    </row>
    <row r="50" spans="1:41" ht="27.75" customHeight="1" x14ac:dyDescent="0.25">
      <c r="A50" s="256" t="s">
        <v>227</v>
      </c>
      <c r="B50" s="257" t="s">
        <v>218</v>
      </c>
      <c r="C50" s="257" t="s">
        <v>218</v>
      </c>
      <c r="D50" s="257" t="s">
        <v>218</v>
      </c>
      <c r="E50" s="257" t="s">
        <v>218</v>
      </c>
      <c r="F50" s="257" t="s">
        <v>218</v>
      </c>
      <c r="G50" s="257" t="s">
        <v>218</v>
      </c>
      <c r="H50" s="257" t="s">
        <v>218</v>
      </c>
      <c r="I50" s="258" t="s">
        <v>218</v>
      </c>
      <c r="J50" s="259" t="s">
        <v>17</v>
      </c>
      <c r="K50" s="259"/>
      <c r="L50" s="259"/>
      <c r="M50" s="259" t="s">
        <v>202</v>
      </c>
      <c r="N50" s="259"/>
      <c r="O50" s="259" t="s">
        <v>234</v>
      </c>
      <c r="P50" s="259"/>
      <c r="Q50" s="259" t="s">
        <v>235</v>
      </c>
      <c r="R50" s="259"/>
      <c r="S50" s="259"/>
      <c r="T50" s="259"/>
      <c r="U50" s="259"/>
      <c r="V50" s="259"/>
      <c r="W50" s="259"/>
      <c r="X50" s="259"/>
      <c r="Y50" s="259"/>
      <c r="Z50" s="259"/>
      <c r="AA50" s="254">
        <v>244</v>
      </c>
      <c r="AB50" s="254"/>
      <c r="AC50" s="254"/>
      <c r="AD50" s="254">
        <v>310</v>
      </c>
      <c r="AE50" s="254"/>
      <c r="AF50" s="254"/>
      <c r="AG50" s="158"/>
      <c r="AH50" s="159"/>
      <c r="AI50" s="160"/>
      <c r="AJ50" s="271">
        <v>0</v>
      </c>
      <c r="AK50" s="272"/>
      <c r="AL50" s="272"/>
      <c r="AM50" s="272"/>
      <c r="AN50" s="272"/>
      <c r="AO50" s="273"/>
    </row>
    <row r="51" spans="1:41" ht="24" customHeight="1" x14ac:dyDescent="0.25">
      <c r="A51" s="254" t="s">
        <v>228</v>
      </c>
      <c r="B51" s="254"/>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5">
        <f>AJ19+AJ47</f>
        <v>55365178.25</v>
      </c>
      <c r="AK51" s="255"/>
      <c r="AL51" s="255"/>
      <c r="AM51" s="255"/>
      <c r="AN51" s="255"/>
      <c r="AO51" s="255"/>
    </row>
    <row r="53" spans="1:41" ht="15.6" customHeight="1" x14ac:dyDescent="0.25">
      <c r="B53" s="260" t="s">
        <v>229</v>
      </c>
      <c r="C53" s="260"/>
      <c r="D53" s="260"/>
      <c r="E53" s="260"/>
      <c r="F53" s="260"/>
      <c r="G53" s="260"/>
      <c r="H53" s="260"/>
      <c r="I53" s="260"/>
      <c r="J53" s="260"/>
      <c r="K53" s="260"/>
      <c r="L53" s="260"/>
      <c r="M53" s="260"/>
      <c r="N53" s="260"/>
      <c r="R53" s="261"/>
      <c r="S53" s="261"/>
      <c r="T53" s="261"/>
      <c r="U53" s="261"/>
      <c r="V53" s="261"/>
      <c r="W53" s="261"/>
      <c r="X53" s="261"/>
      <c r="Y53" s="261"/>
      <c r="AC53" s="261" t="s">
        <v>238</v>
      </c>
      <c r="AD53" s="261"/>
      <c r="AE53" s="261"/>
      <c r="AF53" s="261"/>
      <c r="AG53" s="261"/>
      <c r="AH53" s="261"/>
      <c r="AI53" s="261"/>
      <c r="AJ53" s="261"/>
      <c r="AK53" s="261"/>
      <c r="AL53" s="261"/>
      <c r="AM53" s="261"/>
      <c r="AN53" s="261"/>
      <c r="AO53" s="261"/>
    </row>
    <row r="54" spans="1:41" ht="33" customHeight="1" x14ac:dyDescent="0.25">
      <c r="O54" s="260" t="s">
        <v>230</v>
      </c>
      <c r="P54" s="260"/>
      <c r="R54" s="274" t="s">
        <v>168</v>
      </c>
      <c r="S54" s="274"/>
      <c r="T54" s="274"/>
      <c r="U54" s="274"/>
      <c r="V54" s="274"/>
      <c r="W54" s="274"/>
      <c r="X54" s="274"/>
      <c r="Y54" s="274"/>
      <c r="AC54" s="275" t="s">
        <v>169</v>
      </c>
      <c r="AD54" s="275"/>
      <c r="AE54" s="275"/>
      <c r="AF54" s="275"/>
      <c r="AG54" s="275"/>
      <c r="AH54" s="275"/>
      <c r="AI54" s="275"/>
      <c r="AJ54" s="275"/>
      <c r="AK54" s="275"/>
      <c r="AL54" s="275"/>
      <c r="AM54" s="275"/>
      <c r="AN54" s="275"/>
      <c r="AO54" s="275"/>
    </row>
    <row r="55" spans="1:41" ht="15.6" customHeight="1" x14ac:dyDescent="0.25">
      <c r="B55" s="260" t="s">
        <v>231</v>
      </c>
      <c r="C55" s="260"/>
      <c r="D55" s="260"/>
      <c r="E55" s="260"/>
      <c r="F55" s="260"/>
      <c r="G55" s="260"/>
      <c r="H55" s="260"/>
      <c r="I55" s="260"/>
      <c r="J55" s="260"/>
      <c r="K55" s="260"/>
      <c r="L55" s="260"/>
      <c r="M55" s="260"/>
      <c r="N55" s="260"/>
      <c r="R55" s="261"/>
      <c r="S55" s="261"/>
      <c r="T55" s="261"/>
      <c r="U55" s="261"/>
      <c r="V55" s="261"/>
      <c r="W55" s="261"/>
      <c r="X55" s="261"/>
      <c r="Y55" s="261"/>
      <c r="AC55" s="261" t="s">
        <v>247</v>
      </c>
      <c r="AD55" s="261"/>
      <c r="AE55" s="261"/>
      <c r="AF55" s="261"/>
      <c r="AG55" s="261"/>
      <c r="AH55" s="261"/>
      <c r="AI55" s="261"/>
      <c r="AJ55" s="261"/>
      <c r="AK55" s="261"/>
      <c r="AL55" s="261"/>
      <c r="AM55" s="261"/>
      <c r="AN55" s="261"/>
      <c r="AO55" s="261"/>
    </row>
    <row r="56" spans="1:41" ht="21" customHeight="1" x14ac:dyDescent="0.25">
      <c r="A56" s="260" t="s">
        <v>232</v>
      </c>
      <c r="B56" s="260"/>
      <c r="C56" s="260"/>
      <c r="D56" s="260"/>
      <c r="E56" s="260"/>
      <c r="F56" s="261">
        <v>89287804467</v>
      </c>
      <c r="G56" s="261"/>
      <c r="H56" s="261"/>
      <c r="I56" s="261"/>
      <c r="J56" s="261"/>
      <c r="K56" s="261"/>
      <c r="L56" s="261"/>
      <c r="M56" s="261"/>
      <c r="N56" s="261"/>
      <c r="O56" s="260"/>
      <c r="P56" s="260"/>
      <c r="R56" s="274" t="s">
        <v>168</v>
      </c>
      <c r="S56" s="274"/>
      <c r="T56" s="274"/>
      <c r="U56" s="274"/>
      <c r="V56" s="274"/>
      <c r="W56" s="274"/>
      <c r="X56" s="274"/>
      <c r="Y56" s="274"/>
      <c r="AC56" s="275" t="s">
        <v>169</v>
      </c>
      <c r="AD56" s="275"/>
      <c r="AE56" s="275"/>
      <c r="AF56" s="275"/>
      <c r="AG56" s="275"/>
      <c r="AH56" s="275"/>
      <c r="AI56" s="275"/>
      <c r="AJ56" s="275"/>
      <c r="AK56" s="275"/>
      <c r="AL56" s="275"/>
      <c r="AM56" s="275"/>
      <c r="AN56" s="275"/>
      <c r="AO56" s="275"/>
    </row>
    <row r="57" spans="1:41" ht="21" customHeight="1" x14ac:dyDescent="0.25">
      <c r="A57" s="162"/>
      <c r="B57" s="162"/>
      <c r="C57" s="162"/>
      <c r="D57" s="162"/>
      <c r="E57" s="162"/>
      <c r="F57" s="164"/>
      <c r="G57" s="164"/>
      <c r="H57" s="164"/>
      <c r="I57" s="164"/>
      <c r="J57" s="164"/>
      <c r="K57" s="164"/>
      <c r="L57" s="164"/>
      <c r="M57" s="164"/>
      <c r="N57" s="164"/>
      <c r="O57" s="162"/>
      <c r="P57" s="162"/>
      <c r="R57" s="6"/>
      <c r="S57" s="6"/>
      <c r="T57" s="6"/>
      <c r="U57" s="6"/>
      <c r="V57" s="6"/>
      <c r="W57" s="6"/>
      <c r="X57" s="6"/>
      <c r="Y57" s="6"/>
      <c r="AC57" s="163"/>
      <c r="AD57" s="163"/>
      <c r="AE57" s="163"/>
      <c r="AF57" s="163"/>
      <c r="AG57" s="163"/>
      <c r="AH57" s="163"/>
      <c r="AI57" s="163"/>
      <c r="AJ57" s="163"/>
      <c r="AK57" s="163"/>
      <c r="AL57" s="163"/>
      <c r="AM57" s="163"/>
      <c r="AN57" s="163"/>
      <c r="AO57" s="163"/>
    </row>
  </sheetData>
  <mergeCells count="338">
    <mergeCell ref="A28:I28"/>
    <mergeCell ref="J28:L28"/>
    <mergeCell ref="M28:N28"/>
    <mergeCell ref="O28:P28"/>
    <mergeCell ref="Q28:Z28"/>
    <mergeCell ref="AA28:AC28"/>
    <mergeCell ref="AD28:AF28"/>
    <mergeCell ref="AG28:AI28"/>
    <mergeCell ref="AJ28:AO28"/>
    <mergeCell ref="A27:I27"/>
    <mergeCell ref="J27:L27"/>
    <mergeCell ref="M27:N27"/>
    <mergeCell ref="O27:P27"/>
    <mergeCell ref="Q27:Z27"/>
    <mergeCell ref="AA27:AC27"/>
    <mergeCell ref="AD27:AF27"/>
    <mergeCell ref="AG27:AI27"/>
    <mergeCell ref="AJ27:AO27"/>
    <mergeCell ref="AA24:AC24"/>
    <mergeCell ref="AD24:AF24"/>
    <mergeCell ref="AG24:AI24"/>
    <mergeCell ref="AJ24:AO24"/>
    <mergeCell ref="AD39:AF39"/>
    <mergeCell ref="AG39:AI39"/>
    <mergeCell ref="AJ39:AO39"/>
    <mergeCell ref="A37:I37"/>
    <mergeCell ref="J37:L37"/>
    <mergeCell ref="M37:N37"/>
    <mergeCell ref="O37:P37"/>
    <mergeCell ref="Q37:Z37"/>
    <mergeCell ref="AA37:AC37"/>
    <mergeCell ref="AD37:AF37"/>
    <mergeCell ref="AG37:AI37"/>
    <mergeCell ref="A39:I39"/>
    <mergeCell ref="J39:L39"/>
    <mergeCell ref="M39:N39"/>
    <mergeCell ref="O39:P39"/>
    <mergeCell ref="AA39:AC39"/>
    <mergeCell ref="AJ37:AO37"/>
    <mergeCell ref="AD35:AF35"/>
    <mergeCell ref="AG35:AI35"/>
    <mergeCell ref="AJ35:AO35"/>
    <mergeCell ref="O1:AO1"/>
    <mergeCell ref="O21:P21"/>
    <mergeCell ref="A20:I20"/>
    <mergeCell ref="J20:L20"/>
    <mergeCell ref="M20:N20"/>
    <mergeCell ref="O20:P20"/>
    <mergeCell ref="Q20:Z20"/>
    <mergeCell ref="AA20:AC20"/>
    <mergeCell ref="AD20:AF20"/>
    <mergeCell ref="AG20:AI20"/>
    <mergeCell ref="AJ20:AO20"/>
    <mergeCell ref="A19:I19"/>
    <mergeCell ref="J19:L19"/>
    <mergeCell ref="M19:N19"/>
    <mergeCell ref="O19:P19"/>
    <mergeCell ref="Q19:Z19"/>
    <mergeCell ref="AA19:AC19"/>
    <mergeCell ref="AD19:AF19"/>
    <mergeCell ref="AG19:AI19"/>
    <mergeCell ref="AJ19:AO19"/>
    <mergeCell ref="K15:AJ15"/>
    <mergeCell ref="B16:AO16"/>
    <mergeCell ref="B17:AO17"/>
    <mergeCell ref="A18:I18"/>
    <mergeCell ref="AC53:AO53"/>
    <mergeCell ref="A51:I51"/>
    <mergeCell ref="J51:L51"/>
    <mergeCell ref="M51:N51"/>
    <mergeCell ref="O51:P51"/>
    <mergeCell ref="Q51:Z51"/>
    <mergeCell ref="AA51:AC51"/>
    <mergeCell ref="A21:I21"/>
    <mergeCell ref="J21:L21"/>
    <mergeCell ref="M21:N21"/>
    <mergeCell ref="Q21:Z21"/>
    <mergeCell ref="AA21:AC21"/>
    <mergeCell ref="AD21:AF21"/>
    <mergeCell ref="AG21:AI21"/>
    <mergeCell ref="AJ21:AO21"/>
    <mergeCell ref="AA40:AC40"/>
    <mergeCell ref="AD40:AF40"/>
    <mergeCell ref="AG40:AI40"/>
    <mergeCell ref="AJ40:AO40"/>
    <mergeCell ref="A24:I24"/>
    <mergeCell ref="J24:L24"/>
    <mergeCell ref="M24:N24"/>
    <mergeCell ref="O24:P24"/>
    <mergeCell ref="Q24:Z24"/>
    <mergeCell ref="A50:I50"/>
    <mergeCell ref="J50:L50"/>
    <mergeCell ref="M50:N50"/>
    <mergeCell ref="O50:P50"/>
    <mergeCell ref="Q50:Z50"/>
    <mergeCell ref="AA50:AC50"/>
    <mergeCell ref="AD50:AF50"/>
    <mergeCell ref="AJ50:AO50"/>
    <mergeCell ref="A56:E56"/>
    <mergeCell ref="F56:N56"/>
    <mergeCell ref="O56:P56"/>
    <mergeCell ref="R56:Y56"/>
    <mergeCell ref="AC56:AO56"/>
    <mergeCell ref="O54:P54"/>
    <mergeCell ref="R54:Y54"/>
    <mergeCell ref="AC54:AO54"/>
    <mergeCell ref="B55:N55"/>
    <mergeCell ref="R55:Y55"/>
    <mergeCell ref="AC55:AO55"/>
    <mergeCell ref="AD51:AF51"/>
    <mergeCell ref="AG51:AI51"/>
    <mergeCell ref="AJ51:AO51"/>
    <mergeCell ref="B53:N53"/>
    <mergeCell ref="R53:Y53"/>
    <mergeCell ref="AD48:AF48"/>
    <mergeCell ref="AG48:AI48"/>
    <mergeCell ref="AJ48:AO48"/>
    <mergeCell ref="A49:I49"/>
    <mergeCell ref="J49:L49"/>
    <mergeCell ref="M49:N49"/>
    <mergeCell ref="O49:P49"/>
    <mergeCell ref="Q49:Z49"/>
    <mergeCell ref="AA49:AC49"/>
    <mergeCell ref="AD49:AF49"/>
    <mergeCell ref="A48:I48"/>
    <mergeCell ref="J48:L48"/>
    <mergeCell ref="M48:N48"/>
    <mergeCell ref="O48:P48"/>
    <mergeCell ref="Q48:Z48"/>
    <mergeCell ref="AA48:AC48"/>
    <mergeCell ref="AG49:AI49"/>
    <mergeCell ref="AJ49:AO49"/>
    <mergeCell ref="A47:I47"/>
    <mergeCell ref="J47:L47"/>
    <mergeCell ref="M47:N47"/>
    <mergeCell ref="O47:P47"/>
    <mergeCell ref="Q47:Z47"/>
    <mergeCell ref="AA47:AC47"/>
    <mergeCell ref="AD47:AF47"/>
    <mergeCell ref="AG47:AI47"/>
    <mergeCell ref="AJ47:AO47"/>
    <mergeCell ref="A46:I46"/>
    <mergeCell ref="J46:L46"/>
    <mergeCell ref="M46:N46"/>
    <mergeCell ref="O46:P46"/>
    <mergeCell ref="Q46:Z46"/>
    <mergeCell ref="AA46:AC46"/>
    <mergeCell ref="AD46:AF46"/>
    <mergeCell ref="AG46:AI46"/>
    <mergeCell ref="AJ46:AO46"/>
    <mergeCell ref="AD43:AF43"/>
    <mergeCell ref="AG43:AI43"/>
    <mergeCell ref="AJ43:AO43"/>
    <mergeCell ref="A45:I45"/>
    <mergeCell ref="J45:L45"/>
    <mergeCell ref="M45:N45"/>
    <mergeCell ref="O45:P45"/>
    <mergeCell ref="Q45:Z45"/>
    <mergeCell ref="AA45:AC45"/>
    <mergeCell ref="AD45:AF45"/>
    <mergeCell ref="A43:I43"/>
    <mergeCell ref="J43:L43"/>
    <mergeCell ref="M43:N43"/>
    <mergeCell ref="O43:P43"/>
    <mergeCell ref="Q43:Z43"/>
    <mergeCell ref="AA43:AC43"/>
    <mergeCell ref="AG45:AI45"/>
    <mergeCell ref="AJ45:AO45"/>
    <mergeCell ref="A44:I44"/>
    <mergeCell ref="J44:L44"/>
    <mergeCell ref="M44:N44"/>
    <mergeCell ref="O44:P44"/>
    <mergeCell ref="Q44:Z44"/>
    <mergeCell ref="AA44:AC44"/>
    <mergeCell ref="AD42:AF42"/>
    <mergeCell ref="AG42:AI42"/>
    <mergeCell ref="AJ42:AO42"/>
    <mergeCell ref="A42:I42"/>
    <mergeCell ref="J42:L42"/>
    <mergeCell ref="M42:N42"/>
    <mergeCell ref="O42:P42"/>
    <mergeCell ref="Q42:Z42"/>
    <mergeCell ref="AA42:AC42"/>
    <mergeCell ref="AG41:AI41"/>
    <mergeCell ref="AJ41:AO41"/>
    <mergeCell ref="Q39:Z39"/>
    <mergeCell ref="A40:I40"/>
    <mergeCell ref="J40:L40"/>
    <mergeCell ref="M40:N40"/>
    <mergeCell ref="O40:P40"/>
    <mergeCell ref="Q40:Z40"/>
    <mergeCell ref="A38:I38"/>
    <mergeCell ref="J38:L38"/>
    <mergeCell ref="M38:N38"/>
    <mergeCell ref="O38:P38"/>
    <mergeCell ref="Q38:Z38"/>
    <mergeCell ref="AA38:AC38"/>
    <mergeCell ref="AD38:AF38"/>
    <mergeCell ref="AG38:AI38"/>
    <mergeCell ref="AJ38:AO38"/>
    <mergeCell ref="A41:I41"/>
    <mergeCell ref="J41:L41"/>
    <mergeCell ref="M41:N41"/>
    <mergeCell ref="O41:P41"/>
    <mergeCell ref="Q41:Z41"/>
    <mergeCell ref="AA41:AC41"/>
    <mergeCell ref="AD41:AF41"/>
    <mergeCell ref="AG36:AI36"/>
    <mergeCell ref="AJ36:AO36"/>
    <mergeCell ref="A34:I34"/>
    <mergeCell ref="J34:L34"/>
    <mergeCell ref="M34:N34"/>
    <mergeCell ref="O34:P34"/>
    <mergeCell ref="Q34:Z34"/>
    <mergeCell ref="AA34:AC34"/>
    <mergeCell ref="AD34:AF34"/>
    <mergeCell ref="AG34:AI34"/>
    <mergeCell ref="AJ34:AO34"/>
    <mergeCell ref="A36:I36"/>
    <mergeCell ref="J36:L36"/>
    <mergeCell ref="M36:N36"/>
    <mergeCell ref="O36:P36"/>
    <mergeCell ref="Q36:Z36"/>
    <mergeCell ref="AA36:AC36"/>
    <mergeCell ref="AD36:AF36"/>
    <mergeCell ref="A35:I35"/>
    <mergeCell ref="J35:L35"/>
    <mergeCell ref="M35:N35"/>
    <mergeCell ref="O35:P35"/>
    <mergeCell ref="Q35:Z35"/>
    <mergeCell ref="AA35:AC35"/>
    <mergeCell ref="AG32:AI32"/>
    <mergeCell ref="AJ32:AO32"/>
    <mergeCell ref="A33:I33"/>
    <mergeCell ref="J33:L33"/>
    <mergeCell ref="M33:N33"/>
    <mergeCell ref="O33:P33"/>
    <mergeCell ref="Q33:Z33"/>
    <mergeCell ref="AA33:AC33"/>
    <mergeCell ref="AD33:AF33"/>
    <mergeCell ref="AG33:AI33"/>
    <mergeCell ref="AJ33:AO33"/>
    <mergeCell ref="A32:I32"/>
    <mergeCell ref="J32:L32"/>
    <mergeCell ref="M32:N32"/>
    <mergeCell ref="O32:P32"/>
    <mergeCell ref="Q32:Z32"/>
    <mergeCell ref="AA32:AC32"/>
    <mergeCell ref="AD32:AF32"/>
    <mergeCell ref="A31:I31"/>
    <mergeCell ref="J31:L31"/>
    <mergeCell ref="M31:N31"/>
    <mergeCell ref="O31:P31"/>
    <mergeCell ref="Q31:Z31"/>
    <mergeCell ref="AA31:AC31"/>
    <mergeCell ref="O30:P30"/>
    <mergeCell ref="Q30:Z30"/>
    <mergeCell ref="AA30:AC30"/>
    <mergeCell ref="AD30:AF30"/>
    <mergeCell ref="AG30:AI30"/>
    <mergeCell ref="AJ30:AO30"/>
    <mergeCell ref="AD31:AF31"/>
    <mergeCell ref="AG31:AI31"/>
    <mergeCell ref="AJ31:AO31"/>
    <mergeCell ref="AD22:AF22"/>
    <mergeCell ref="AG22:AI22"/>
    <mergeCell ref="AJ22:AO22"/>
    <mergeCell ref="AG23:AI23"/>
    <mergeCell ref="AJ23:AO23"/>
    <mergeCell ref="A23:I23"/>
    <mergeCell ref="J23:L23"/>
    <mergeCell ref="M23:N23"/>
    <mergeCell ref="O23:P23"/>
    <mergeCell ref="Q23:Z23"/>
    <mergeCell ref="AA23:AC23"/>
    <mergeCell ref="AD23:AF23"/>
    <mergeCell ref="A22:I22"/>
    <mergeCell ref="J22:L22"/>
    <mergeCell ref="M22:N22"/>
    <mergeCell ref="O22:P22"/>
    <mergeCell ref="Q22:Z22"/>
    <mergeCell ref="AA22:AC22"/>
    <mergeCell ref="B2:Q7"/>
    <mergeCell ref="V2:AO7"/>
    <mergeCell ref="C8:D8"/>
    <mergeCell ref="F8:K8"/>
    <mergeCell ref="L8:N8"/>
    <mergeCell ref="X8:Y8"/>
    <mergeCell ref="AB8:AG8"/>
    <mergeCell ref="AH8:AN8"/>
    <mergeCell ref="J18:L18"/>
    <mergeCell ref="M18:N18"/>
    <mergeCell ref="O18:P18"/>
    <mergeCell ref="Q18:Z18"/>
    <mergeCell ref="AA18:AC18"/>
    <mergeCell ref="AD18:AF18"/>
    <mergeCell ref="AG18:AI18"/>
    <mergeCell ref="AJ18:AO18"/>
    <mergeCell ref="B10:AO10"/>
    <mergeCell ref="J11:M11"/>
    <mergeCell ref="N11:Z11"/>
    <mergeCell ref="B12:AB12"/>
    <mergeCell ref="AD12:AI12"/>
    <mergeCell ref="B14:J14"/>
    <mergeCell ref="K14:AM14"/>
    <mergeCell ref="A25:I25"/>
    <mergeCell ref="J25:L25"/>
    <mergeCell ref="M25:N25"/>
    <mergeCell ref="O25:P25"/>
    <mergeCell ref="Q25:Z25"/>
    <mergeCell ref="AA25:AC25"/>
    <mergeCell ref="AD25:AF25"/>
    <mergeCell ref="AG25:AI25"/>
    <mergeCell ref="AJ25:AO25"/>
    <mergeCell ref="AD44:AF44"/>
    <mergeCell ref="AG44:AI44"/>
    <mergeCell ref="AJ44:AO44"/>
    <mergeCell ref="A26:I26"/>
    <mergeCell ref="J26:L26"/>
    <mergeCell ref="M26:N26"/>
    <mergeCell ref="O26:P26"/>
    <mergeCell ref="Q26:Z26"/>
    <mergeCell ref="AA26:AC26"/>
    <mergeCell ref="AD26:AF26"/>
    <mergeCell ref="AG26:AI26"/>
    <mergeCell ref="AJ26:AO26"/>
    <mergeCell ref="A29:I29"/>
    <mergeCell ref="J29:L29"/>
    <mergeCell ref="M29:N29"/>
    <mergeCell ref="O29:P29"/>
    <mergeCell ref="Q29:Z29"/>
    <mergeCell ref="AA29:AC29"/>
    <mergeCell ref="AD29:AF29"/>
    <mergeCell ref="AG29:AI29"/>
    <mergeCell ref="AJ29:AO29"/>
    <mergeCell ref="A30:I30"/>
    <mergeCell ref="J30:L30"/>
    <mergeCell ref="M30:N30"/>
  </mergeCells>
  <printOptions horizontalCentered="1"/>
  <pageMargins left="0.19685039370078741" right="0.15748031496062992" top="0.43307086614173229" bottom="0.15748031496062992" header="0.31496062992125984" footer="0.31496062992125984"/>
  <pageSetup paperSize="9" scale="65" orientation="portrait" r:id="rId1"/>
  <ignoredErrors>
    <ignoredError sqref="J45:L46 M19 J19 O19 J48:L50 J29:L39 J20:L24 J41:L42 J43:L4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vt:i4>
      </vt:variant>
    </vt:vector>
  </HeadingPairs>
  <TitlesOfParts>
    <vt:vector size="4" baseType="lpstr">
      <vt:lpstr>Раздел 1</vt:lpstr>
      <vt:lpstr>Раздел 2</vt:lpstr>
      <vt:lpstr>Расшифровка</vt:lpstr>
      <vt:lpstr>Расшифровка!Область_печати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МС</dc:creator>
  <cp:lastModifiedBy>1</cp:lastModifiedBy>
  <cp:lastPrinted>2025-01-14T19:12:11Z</cp:lastPrinted>
  <dcterms:created xsi:type="dcterms:W3CDTF">2021-01-13T22:08:24Z</dcterms:created>
  <dcterms:modified xsi:type="dcterms:W3CDTF">2025-01-14T19:14:32Z</dcterms:modified>
</cp:coreProperties>
</file>